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360" yWindow="165" windowWidth="17235" windowHeight="3600" firstSheet="14" activeTab="17"/>
  </bookViews>
  <sheets>
    <sheet name="rolivera" sheetId="31" r:id="rId1"/>
    <sheet name="rberon" sheetId="30" r:id="rId2"/>
    <sheet name="lcalvijo" sheetId="29" r:id="rId3"/>
    <sheet name="fgarcía" sheetId="28" r:id="rId4"/>
    <sheet name="econti" sheetId="27" r:id="rId5"/>
    <sheet name="snoble" sheetId="26" r:id="rId6"/>
    <sheet name="acaretti" sheetId="25" r:id="rId7"/>
    <sheet name="mgaudioso" sheetId="24" r:id="rId8"/>
    <sheet name="nicodiaz" sheetId="23" r:id="rId9"/>
    <sheet name="vdiaz" sheetId="22" r:id="rId10"/>
    <sheet name="dbritos" sheetId="21" r:id="rId11"/>
    <sheet name="ccoehlo" sheetId="17" r:id="rId12"/>
    <sheet name="gbernadet" sheetId="19" r:id="rId13"/>
    <sheet name="vdasilva" sheetId="1" r:id="rId14"/>
    <sheet name="gbarbatto" sheetId="16" r:id="rId15"/>
    <sheet name="CÓDIGOS" sheetId="15" r:id="rId16"/>
    <sheet name="Consolidado" sheetId="32" r:id="rId17"/>
    <sheet name="Horas acumuladas por integrante" sheetId="33" r:id="rId18"/>
    <sheet name="Disciplina acumulada" sheetId="34" r:id="rId19"/>
    <sheet name="Por rol" sheetId="35" r:id="rId20"/>
  </sheets>
  <calcPr calcId="161420"/>
</workbook>
</file>

<file path=xl/calcChain.xml><?xml version="1.0" encoding="utf-8"?>
<calcChain xmlns="http://schemas.openxmlformats.org/spreadsheetml/2006/main">
  <c r="B71" i="32" l="1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D24" i="24"/>
  <c r="D17" i="32"/>
  <c r="C55" i="21"/>
  <c r="G25" i="24"/>
  <c r="G3" i="24"/>
  <c r="G9" i="24"/>
  <c r="C46" i="19"/>
  <c r="D31" i="22"/>
  <c r="D20" i="22"/>
  <c r="C30" i="28"/>
  <c r="C45" i="23"/>
  <c r="E31" i="26"/>
  <c r="C30" i="31"/>
  <c r="C32" i="30"/>
  <c r="C30" i="29"/>
  <c r="C32" i="27"/>
  <c r="C32" i="26"/>
  <c r="C32" i="25"/>
  <c r="C26" i="23"/>
  <c r="C30" i="21"/>
  <c r="C29" i="19"/>
  <c r="C24" i="17"/>
  <c r="C29" i="1"/>
  <c r="C32" i="16"/>
</calcChain>
</file>

<file path=xl/sharedStrings.xml><?xml version="1.0" encoding="utf-8"?>
<sst xmlns="http://schemas.openxmlformats.org/spreadsheetml/2006/main" count="780" uniqueCount="379">
  <si>
    <t>PIS 2013 - Registro de actividades</t>
  </si>
  <si>
    <t>Grupo:</t>
  </si>
  <si>
    <t>Nombre:</t>
  </si>
  <si>
    <t>Rafael Olivera</t>
  </si>
  <si>
    <t>Rol:</t>
  </si>
  <si>
    <t>Analista - Implementador - Diseñador de Interfaz de Usuario</t>
  </si>
  <si>
    <t>Semana 14/9/2013 al  20/9/2013 - Semana Cinco</t>
  </si>
  <si>
    <t>Fecha</t>
  </si>
  <si>
    <t>Código Actividad</t>
  </si>
  <si>
    <t>Descripción Actividad</t>
  </si>
  <si>
    <t>Horas</t>
  </si>
  <si>
    <t>Descripión</t>
  </si>
  <si>
    <t>G6</t>
  </si>
  <si>
    <t>Reunion con el arquitecto para puesta a punto</t>
  </si>
  <si>
    <t>Se explicó la arquitectura por parte del Arquitecto y se plantearon los prototipos y lineas de accion a futuro</t>
  </si>
  <si>
    <t>Reunion quincenal para planificación de iteración</t>
  </si>
  <si>
    <t>Reunion con el director</t>
  </si>
  <si>
    <t>E2</t>
  </si>
  <si>
    <t>AutoEstudio</t>
  </si>
  <si>
    <t>Repaso de HTML, CSS y JAVASCRIPT</t>
  </si>
  <si>
    <t>I2</t>
  </si>
  <si>
    <t>Implementar Prototipo</t>
  </si>
  <si>
    <t>Prototipo de UI reusable</t>
  </si>
  <si>
    <t>Total Horas Semana:</t>
  </si>
  <si>
    <t>Semana 14/9/2013 al  19/9/2013 - Semana Cinco</t>
  </si>
  <si>
    <t>Leonardo Clavijo</t>
  </si>
  <si>
    <t>Responsable SQA - Asistente Verificación</t>
  </si>
  <si>
    <t>Descripción</t>
  </si>
  <si>
    <t>Reunión Director</t>
  </si>
  <si>
    <t>Reunión Equipo</t>
  </si>
  <si>
    <t>Q5</t>
  </si>
  <si>
    <t>Revisión Entregables</t>
  </si>
  <si>
    <t>Elaboración Informe Semanal</t>
  </si>
  <si>
    <t>Auto-estudio</t>
  </si>
  <si>
    <t>Javascript</t>
  </si>
  <si>
    <t>Q5-Q6</t>
  </si>
  <si>
    <t>Informe Revisión</t>
  </si>
  <si>
    <t>Federico Garcia</t>
  </si>
  <si>
    <t>Analista implementador</t>
  </si>
  <si>
    <t>AutoEstudio-CSS</t>
  </si>
  <si>
    <t>Instalacion Ambiente desarrollo</t>
  </si>
  <si>
    <t>Imprevisto, fue necesario reinstalacion de TODO (SO,Visual studio, etc)</t>
  </si>
  <si>
    <t>AutoEstudio-JavaScript</t>
  </si>
  <si>
    <t>G3-G5</t>
  </si>
  <si>
    <t>RegHoras,Comunicacion,etc</t>
  </si>
  <si>
    <t>Toda la semana</t>
  </si>
  <si>
    <t>Emiliano Conti</t>
  </si>
  <si>
    <t>Especialista Tecnico - Implementador</t>
  </si>
  <si>
    <t>Implementar el Prototipo</t>
  </si>
  <si>
    <t>Se implemento gran parte del prototipo de Linkedin y se obtuvieron los contactos, asi como el token</t>
  </si>
  <si>
    <t>Envio Mails</t>
  </si>
  <si>
    <t>Se trata de implementar la conexion mediante linkedin</t>
  </si>
  <si>
    <t>Se terminó satisfactoriamente el prototipo para conectar por Linkedin y se comenzo con Facebook</t>
  </si>
  <si>
    <t>Ernesto Samuel Noble Almeida</t>
  </si>
  <si>
    <t>Asistente de Administrador - Implementador</t>
  </si>
  <si>
    <t>G2</t>
  </si>
  <si>
    <t>Creación de Informe de Situación del Proyecto</t>
  </si>
  <si>
    <t>Inicio de los documentos</t>
  </si>
  <si>
    <t>Creación de Informe de Conclusiones de la Fase</t>
  </si>
  <si>
    <t>Creación de Presentación de fase</t>
  </si>
  <si>
    <t>Presentación hecha. Pueden agregarse tabla de reg. de actividades.</t>
  </si>
  <si>
    <t>Estudio del MUM</t>
  </si>
  <si>
    <t>Verificar todo lo relacionado con administrador y el cambio de fase.</t>
  </si>
  <si>
    <t>Terminación de Informe de Situación del Proyecto</t>
  </si>
  <si>
    <t>Finalización de documento. Resolución de problemas con el editor y la subida a skydrive.</t>
  </si>
  <si>
    <t>Reunion con administrador y arquitecto</t>
  </si>
  <si>
    <t>Finalización de documento</t>
  </si>
  <si>
    <t>Reunión con desarrollo</t>
  </si>
  <si>
    <t>Reunión quincenal de grupo</t>
  </si>
  <si>
    <t>Reunión con director</t>
  </si>
  <si>
    <t>Conversaciones por mail y demás</t>
  </si>
  <si>
    <t>Semana 4 (14/9 a 20/9) total</t>
  </si>
  <si>
    <t>Adrian Caretti</t>
  </si>
  <si>
    <t>Especialista Tecnico- Implementador</t>
  </si>
  <si>
    <t>Implementacion prototipo mapas phonegap</t>
  </si>
  <si>
    <t>Estudio plataforma phonegap y google maps</t>
  </si>
  <si>
    <t>Modificacion Prototipo, usar gps.</t>
  </si>
  <si>
    <t>Lectura de emails</t>
  </si>
  <si>
    <t>Total:</t>
  </si>
  <si>
    <t>Martín Gaudioso</t>
  </si>
  <si>
    <t>Resp. Analistas</t>
  </si>
  <si>
    <t>Total Semana 5:</t>
  </si>
  <si>
    <t>G1</t>
  </si>
  <si>
    <t>Planificar el Proyecto</t>
  </si>
  <si>
    <t>Seguimiento del proyecto y planificación semanal de entregables en coordinación con el arquitecto.</t>
  </si>
  <si>
    <t>D2</t>
  </si>
  <si>
    <t>Describir la Arquitectura</t>
  </si>
  <si>
    <t>Lectura general del documento y diagramas de comunicación de Connect.</t>
  </si>
  <si>
    <t>R7</t>
  </si>
  <si>
    <t>Definir el Alcance del Sistema</t>
  </si>
  <si>
    <t>Primeros pasos del documento de alcance.</t>
  </si>
  <si>
    <t>Reunion analistas y arquitecto</t>
  </si>
  <si>
    <t>N/A</t>
  </si>
  <si>
    <t>Lectura de mails y rellenado de planillas</t>
  </si>
  <si>
    <t>Lectura de mails</t>
  </si>
  <si>
    <t>Diagramas de comunicación - Connect!</t>
  </si>
  <si>
    <t>Semana 21/9/2013 al  27/9/2013 - Semana Seis</t>
  </si>
  <si>
    <t>Total Semana 6:</t>
  </si>
  <si>
    <t>Diagramas de clases Connect!</t>
  </si>
  <si>
    <t>Nicolás Díaz</t>
  </si>
  <si>
    <t>Responsable SCM - Especialista técnico - Implementador</t>
  </si>
  <si>
    <t>C4</t>
  </si>
  <si>
    <t>Crear copia de entorno para distribución a implementadores</t>
  </si>
  <si>
    <t>Se preparó una carpeta con todo lo que no puede faltarle a un implementador o verificador para trabajar</t>
  </si>
  <si>
    <t>Asignación de usuarios a TFS</t>
  </si>
  <si>
    <t>Se crean los usuarios para usar TFS y se envian mails a cada integrante por separado</t>
  </si>
  <si>
    <t>Publicados reportes de TFS</t>
  </si>
  <si>
    <t>Se publicaron los reportes y se pasaron los enlaces para hacer bookmark</t>
  </si>
  <si>
    <t>Investigación y asignacion de usuarios a reportes de TFS</t>
  </si>
  <si>
    <t>Implementación de prototipo</t>
  </si>
  <si>
    <t>Comenzando instalación de entorno CORDOVA</t>
  </si>
  <si>
    <t>Servicio ANDROID</t>
  </si>
  <si>
    <t>Implementado prototipo de servicio en back ANDROID, falta conexion con servidor backend</t>
  </si>
  <si>
    <t>Semana 21/9/2013 al  27/9/2013 - Semana Cinco</t>
  </si>
  <si>
    <t>Implementando servicio ANDROID</t>
  </si>
  <si>
    <t>Avanzado en logica de socket servidor, resta llamarlo desde websocket para terminar la parte de comunicación</t>
  </si>
  <si>
    <t>Avances muy importantes, casi terminado el servicio</t>
  </si>
  <si>
    <t>Terminado el servicio - Cuando esté el backend definitivo se podrá integrar</t>
  </si>
  <si>
    <t>Adaptación de solucion de IDEA a Eclipse JUNO</t>
  </si>
  <si>
    <t>Configurado proyecto en Eclipse, probado RUN y DEBUG satisfactoriamente</t>
  </si>
  <si>
    <t>victor diaz</t>
  </si>
  <si>
    <t>resp. de verificacion y asistente sqa</t>
  </si>
  <si>
    <t>g1-v3</t>
  </si>
  <si>
    <t>planificar proyecto y pruebas de la iteracion</t>
  </si>
  <si>
    <t>planear y recolectar informacion sobre tareas relacionadas con otros</t>
  </si>
  <si>
    <t>v1</t>
  </si>
  <si>
    <t>plan de verificacion y validacion</t>
  </si>
  <si>
    <t>ajustar y revisar novedades</t>
  </si>
  <si>
    <t>ver TFS</t>
  </si>
  <si>
    <t>probar reporte de bug y vista en gral del sistema.</t>
  </si>
  <si>
    <t>g6</t>
  </si>
  <si>
    <t>reunion quincenal</t>
  </si>
  <si>
    <t>reunion con el director</t>
  </si>
  <si>
    <t>v3</t>
  </si>
  <si>
    <t>plan de verificacion de la iteracion</t>
  </si>
  <si>
    <t>e1</t>
  </si>
  <si>
    <t>clase de apoyo de verificacion</t>
  </si>
  <si>
    <t>?</t>
  </si>
  <si>
    <t>Dario Britos</t>
  </si>
  <si>
    <t>Arquitectura</t>
  </si>
  <si>
    <t>Reunion analistas arquitectura</t>
  </si>
  <si>
    <t>Plan de desarrollo</t>
  </si>
  <si>
    <t>Plan quincenal</t>
  </si>
  <si>
    <t>Reunion valentina samuel</t>
  </si>
  <si>
    <t>Reunion especialistas</t>
  </si>
  <si>
    <t>Reunion quincenal</t>
  </si>
  <si>
    <t>Reunion director</t>
  </si>
  <si>
    <t>Reunion marcelo</t>
  </si>
  <si>
    <t>Semana 21/9/2013 al  26/9/2013 - Semana Cinco</t>
  </si>
  <si>
    <t>Cristiano Coelho</t>
  </si>
  <si>
    <t>Analista Implementador</t>
  </si>
  <si>
    <t>G5 - G2 - G3</t>
  </si>
  <si>
    <t>Lectura de mails, lectura revision SQA, lectura informe apps HTML5 CSS3 JS</t>
  </si>
  <si>
    <t>Avance con descripcion de arquitectura, componentes WIMF nucleo</t>
  </si>
  <si>
    <t>WIMF Nucleo y diagramas de comunicacion CU</t>
  </si>
  <si>
    <t>G5 - G3</t>
  </si>
  <si>
    <t>Estimacion de actividades, registrar esfuerzo</t>
  </si>
  <si>
    <t>Avance descripcion de arquitectura, componentes WIMF y Casos de uso</t>
  </si>
  <si>
    <t>Finalizacion(o casi) de componentes relacionados con WIMF y casos de uso.</t>
  </si>
  <si>
    <t>Lectura y envio de mails</t>
  </si>
  <si>
    <t>Reunion con director</t>
  </si>
  <si>
    <t>Correccion arquitectura</t>
  </si>
  <si>
    <t>Correccion en los diagramas de com de WIMF</t>
  </si>
  <si>
    <t>Implementacion</t>
  </si>
  <si>
    <t>Creacion de estructura de proyecto BackEnd, y BackEndServicios, con 2 dos servicios REST de prueba</t>
  </si>
  <si>
    <t>Lectura y envio de mails, mini charla con arquitecto</t>
  </si>
  <si>
    <t>Temita sobre base de datos en WIMF.</t>
  </si>
  <si>
    <t>Lectura y envio de mails, lectura documentos</t>
  </si>
  <si>
    <t>docs de verificacion y plan sqa.</t>
  </si>
  <si>
    <t>D4</t>
  </si>
  <si>
    <t>Diseño de modelo de datos</t>
  </si>
  <si>
    <t>Diseño modelo de datos</t>
  </si>
  <si>
    <t>Terminado, pendiente de validacion con arquitecto.</t>
  </si>
  <si>
    <t>G5 G3</t>
  </si>
  <si>
    <t>Estimacion de actividades, registrar esfuerzo, estimacion entregables</t>
  </si>
  <si>
    <t>Gimena Bernadet</t>
  </si>
  <si>
    <t>Analista - Asistente de verificacion - Implementador</t>
  </si>
  <si>
    <t>Reunion Analistas y Arquitecto</t>
  </si>
  <si>
    <t>Reunion Quincenal</t>
  </si>
  <si>
    <t>Elaborar Acta de reunion quincenal</t>
  </si>
  <si>
    <t>Editar Documento de arquitectura</t>
  </si>
  <si>
    <t>D1</t>
  </si>
  <si>
    <t>Editar Documento de Casos de Uso</t>
  </si>
  <si>
    <t>Registrar horas</t>
  </si>
  <si>
    <t>Documento de alcance</t>
  </si>
  <si>
    <t>Valentina Da Silva</t>
  </si>
  <si>
    <t>Administradora - Resp de Comunicación - Asistenete de Verificación</t>
  </si>
  <si>
    <t>G3</t>
  </si>
  <si>
    <t>Estimaciones y Mediciones</t>
  </si>
  <si>
    <t>Elaboración de planillas de reg de actividades, y entregables para la proxima fase</t>
  </si>
  <si>
    <t>CO5 - Elaborar Documento Informativo</t>
  </si>
  <si>
    <t>Elaboración de reg de actividades para entregar director</t>
  </si>
  <si>
    <t>G1 - Planificar el Proyecto</t>
  </si>
  <si>
    <t>Plan del proyecto elaboración</t>
  </si>
  <si>
    <t>Seguimiento de mail</t>
  </si>
  <si>
    <t>G5</t>
  </si>
  <si>
    <t>Registro de esfuerzo</t>
  </si>
  <si>
    <t>Reunion de equipo</t>
  </si>
  <si>
    <t>G18</t>
  </si>
  <si>
    <t>Presentacion director de proyecto</t>
  </si>
  <si>
    <t>Auto-Estudio</t>
  </si>
  <si>
    <t>Preparando presentacion director</t>
  </si>
  <si>
    <t>Análisis</t>
  </si>
  <si>
    <t>Gestión de Calidad</t>
  </si>
  <si>
    <t>Formación y Entrenamiento</t>
  </si>
  <si>
    <t>Actividades</t>
  </si>
  <si>
    <t>R1 - Relevar de Requerimientos</t>
  </si>
  <si>
    <t>Q1 - Identificar las Propiedades de Calidad</t>
  </si>
  <si>
    <t>E1 - Reuniones de Apoyo</t>
  </si>
  <si>
    <t>R2 - Especificar Requerimientos</t>
  </si>
  <si>
    <t>Q2 - Planificar la Calidad</t>
  </si>
  <si>
    <t>E2 - Auto Estudio</t>
  </si>
  <si>
    <t>R3- Especificar Casos de Uso </t>
  </si>
  <si>
    <t>Q3 - Evaluar y Ajustar el Plan de SQA</t>
  </si>
  <si>
    <t>R4 - Priorizar Casos de Uso </t>
  </si>
  <si>
    <t>Q4 - Revisión Técnica Formal</t>
  </si>
  <si>
    <t>Gestión de Proyecto</t>
  </si>
  <si>
    <t>R5 - Validación con el Cliente</t>
  </si>
  <si>
    <t>Q5 - Revisar las Entregas</t>
  </si>
  <si>
    <t>R6 - Definir Pautas para Interfaz de Usuario</t>
  </si>
  <si>
    <t>Q6 - Revisar el Ajuste al Proceso</t>
  </si>
  <si>
    <t>R7 - Definir el Alcance del Sistema</t>
  </si>
  <si>
    <t>Q7 - Evaluar la Calidad de los Productos</t>
  </si>
  <si>
    <t>G2 - Seguimiento de Proyecto</t>
  </si>
  <si>
    <t>R8 - Definir el Glosario</t>
  </si>
  <si>
    <t>Q8 - Realizar el informe final de SQA</t>
  </si>
  <si>
    <t>G3 - Estimaciones y Mediciones</t>
  </si>
  <si>
    <t>R9 - Definir Modelo Dominio</t>
  </si>
  <si>
    <t>G4 - Gestión de Riesgos</t>
  </si>
  <si>
    <t xml:space="preserve">R10 - Documentar Requerimientos para el prototipo </t>
  </si>
  <si>
    <t>G5 - Registrar Esfuerzo</t>
  </si>
  <si>
    <t>Comunicación</t>
  </si>
  <si>
    <t>G6 - Reunión de Equipo</t>
  </si>
  <si>
    <t>Diseño</t>
  </si>
  <si>
    <t>G7 - Elaborar Acta de Reunión de Equipo</t>
  </si>
  <si>
    <t>CO1 - Definir Métodos de Comunicación e Informarlos</t>
  </si>
  <si>
    <t>G8 - Reunión de Seguimiento</t>
  </si>
  <si>
    <t>D1 - Diseñar el Sistema (casos de uso)</t>
  </si>
  <si>
    <t>CO2 - Seguimiento de Satisfacción del cliente</t>
  </si>
  <si>
    <t>G9 - Ajustar y Controlar el Desarrollo</t>
  </si>
  <si>
    <t>D2 - Describir la Arquitectura</t>
  </si>
  <si>
    <t>CO3 - Reunión Conmemorativa</t>
  </si>
  <si>
    <t>G10 - Evaluar y ajustar el Plan de Proyecto</t>
  </si>
  <si>
    <t>D3 - Comunicar el Diseño a los Implementadores</t>
  </si>
  <si>
    <t>CO4 - Reunión Informativa</t>
  </si>
  <si>
    <t>G11 - Realizar el Informe Final del Proyecto</t>
  </si>
  <si>
    <t>D4 - Diseñar la Base de Datos</t>
  </si>
  <si>
    <t>G12 - Preparar el Cierre del Proyecto</t>
  </si>
  <si>
    <t>D5 - Diseñar Prototipo</t>
  </si>
  <si>
    <t>G13 - Evaluar la Fase</t>
  </si>
  <si>
    <t>G14 - Reunión Evaluativa con el Director del Proyecto</t>
  </si>
  <si>
    <t>Implementación</t>
  </si>
  <si>
    <t>Gestión de Configuración y Control de Cambios</t>
  </si>
  <si>
    <t>G15 - Revisión Técnica y Administrativa</t>
  </si>
  <si>
    <t>G16 - Reunión de Responsables por Área</t>
  </si>
  <si>
    <t>I1 - Definir estándares de Doc. Técnica e Implementación</t>
  </si>
  <si>
    <t>C1 - Planificar la configuración de SCM</t>
  </si>
  <si>
    <t>G17 - Definir Responsables por Área</t>
  </si>
  <si>
    <t>I2 - Implementar el Prototipo</t>
  </si>
  <si>
    <t>C2 - Definir la línea base del proyecto</t>
  </si>
  <si>
    <t>G18 - Presentación al Director de Proyecto</t>
  </si>
  <si>
    <t>I3 - Corregir la Implementación</t>
  </si>
  <si>
    <t>C3 - Seguimiento de la línea base</t>
  </si>
  <si>
    <t>I4 - Planificar la Integración de la Iteración</t>
  </si>
  <si>
    <t>C4 - Definir el ambiente controlado</t>
  </si>
  <si>
    <t>I5 - Integrar el Sistema</t>
  </si>
  <si>
    <t>C5 - Control de Cambios</t>
  </si>
  <si>
    <t>I6 - Documentación Técnica</t>
  </si>
  <si>
    <t>C6 - Realizar el informe final del SCM</t>
  </si>
  <si>
    <t>I7 - Verificación Unitaria de Módulo</t>
  </si>
  <si>
    <t>C7 -Describir la Versión</t>
  </si>
  <si>
    <t>C8 - Escribir las Notas de la Versión</t>
  </si>
  <si>
    <t>Verificación</t>
  </si>
  <si>
    <t>Implantación</t>
  </si>
  <si>
    <t>V1 - Planificar la Verificación</t>
  </si>
  <si>
    <t>V2 - Evaluar y Ajustar el Plan de V&amp;V</t>
  </si>
  <si>
    <t>P1 - Planificar la Implantación</t>
  </si>
  <si>
    <t>V3 - Planificar las Pruebas de la Iteración</t>
  </si>
  <si>
    <t>P2 - Documentación de Usuario</t>
  </si>
  <si>
    <t>V4 - Especificar los Casos de Prueba</t>
  </si>
  <si>
    <t>P3 - Elaborar la Presentación del Sistema para el Cliente</t>
  </si>
  <si>
    <t>V5 - Verificar Documento</t>
  </si>
  <si>
    <t>P4 - Producir la Versión del Producto a Liberar</t>
  </si>
  <si>
    <t>V6 - Generar Entorno de Prueba</t>
  </si>
  <si>
    <t>P5 -Puesta en Producción</t>
  </si>
  <si>
    <t>V7 - Ejecutar las Pruebas</t>
  </si>
  <si>
    <t>P6 - Administrar las pruebas de Aceptación</t>
  </si>
  <si>
    <t>P7 - Verificar la Versión del Producto a Liberar</t>
  </si>
  <si>
    <t>V8 - Ejecutar las Pruebas del Sistema</t>
  </si>
  <si>
    <t>P8 - Pruebas Beta del Producto</t>
  </si>
  <si>
    <t>P9 - Definir estándares de documentación de usuario</t>
  </si>
  <si>
    <t>V9 - Evaluar la Verificación</t>
  </si>
  <si>
    <t>V10 - Realizar el Informe Final de Verificación</t>
  </si>
  <si>
    <t>Proyecto IS 2013 - Registro de horas trabajadas</t>
  </si>
  <si>
    <t>Consolidado del equipo</t>
  </si>
  <si>
    <t>Consolidado del equipo para las semana del 14/09/2013 al 20/09/2013</t>
  </si>
  <si>
    <t>Observaciones</t>
  </si>
  <si>
    <t>14/09/2013 - 20/09/2013</t>
  </si>
  <si>
    <t>Capacitación, investigación de tecnologias</t>
  </si>
  <si>
    <t>CO5</t>
  </si>
  <si>
    <t>Elaborar documento informativo</t>
  </si>
  <si>
    <t>Comunicar a los integrantes del grupo pautas de organización, confeccionar el sharepoint tareas, calendarios,etc.</t>
  </si>
  <si>
    <t>Reunion equipo</t>
  </si>
  <si>
    <t>Reunion de Asignación de Roles y Reunion quincenal</t>
  </si>
  <si>
    <t>Definir el ambiente controlado</t>
  </si>
  <si>
    <t>Se arman las maquinas virtuales y se distribuyen</t>
  </si>
  <si>
    <t>G14</t>
  </si>
  <si>
    <t>Reunión evaluativa con director de proyecto</t>
  </si>
  <si>
    <t>Reunón grupal con director de inicio de fase</t>
  </si>
  <si>
    <t>Diseñar el sistema</t>
  </si>
  <si>
    <t>Describir la arquitectura</t>
  </si>
  <si>
    <t>Revisar las entregas</t>
  </si>
  <si>
    <t>Verificación de los documentos existentes</t>
  </si>
  <si>
    <t>Q8</t>
  </si>
  <si>
    <t>Realizar informe final de SQA</t>
  </si>
  <si>
    <t>Realización de la entrega semanal</t>
  </si>
  <si>
    <t>Presentación al director</t>
  </si>
  <si>
    <t>V3</t>
  </si>
  <si>
    <t>Planificar las pruebas de la iteración</t>
  </si>
  <si>
    <t>NA</t>
  </si>
  <si>
    <t>Lectura de mails, varios</t>
  </si>
  <si>
    <t>Total</t>
  </si>
  <si>
    <t>Horas por Persona</t>
  </si>
  <si>
    <t>Total Valentina Da Silva</t>
  </si>
  <si>
    <t>Total Gimena Bernadet</t>
  </si>
  <si>
    <t>Total Federico García</t>
  </si>
  <si>
    <t>Total Cristiano Coelho</t>
  </si>
  <si>
    <t>Total Rafael Olivera</t>
  </si>
  <si>
    <t>Total Víctor Díaz</t>
  </si>
  <si>
    <t>Total Dario Britos</t>
  </si>
  <si>
    <t>Total Adrian Caretti</t>
  </si>
  <si>
    <t>Total Emiliano Conti</t>
  </si>
  <si>
    <t>Total Leonardo Clavijo</t>
  </si>
  <si>
    <t>Total Rodrigo Berón</t>
  </si>
  <si>
    <t>Total Nicolas Diaz</t>
  </si>
  <si>
    <t>Total Martin Gaudioso</t>
  </si>
  <si>
    <t>Total Gabriel Barbatto</t>
  </si>
  <si>
    <t>Total Samuel Noble</t>
  </si>
  <si>
    <t>Tiempos Estimados</t>
  </si>
  <si>
    <t>Tiempos Acumulado</t>
  </si>
  <si>
    <t>Acumulado Valentina Da Silva</t>
  </si>
  <si>
    <t>Acumulado Gimena Bernadet</t>
  </si>
  <si>
    <t>Acumulado Federico García</t>
  </si>
  <si>
    <t>Acumulado Cristiano Coelho</t>
  </si>
  <si>
    <t>Acumulado Rafael Olivera</t>
  </si>
  <si>
    <t>Acumulado Víctor Díaz</t>
  </si>
  <si>
    <t>Acumulado Dario Britos</t>
  </si>
  <si>
    <t>Acumulado Adrian Caretti</t>
  </si>
  <si>
    <t>Acumulado Emiliano Conti</t>
  </si>
  <si>
    <t>Acumulado Leonardo Clavijo</t>
  </si>
  <si>
    <t>Acumulado Rodrigo Berón</t>
  </si>
  <si>
    <t>Acumulado Nicolas Diaz</t>
  </si>
  <si>
    <t>Acumulado Martin Gaudioso</t>
  </si>
  <si>
    <t>Acumulado Gabriel Barbatto</t>
  </si>
  <si>
    <t>Acumulado Samuel Noble</t>
  </si>
  <si>
    <t>Por Linea de trabajo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</si>
  <si>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</si>
  <si>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</si>
  <si>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</si>
  <si>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</si>
  <si>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</si>
  <si>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</si>
  <si>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</si>
  <si>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</si>
  <si>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Transición al entorno del usuario</t>
  </si>
  <si>
    <t>Estimado por Trabajo</t>
  </si>
  <si>
    <t>Total Acumulado</t>
  </si>
  <si>
    <t>Horas por Rol</t>
  </si>
  <si>
    <t>Horas Por Rol</t>
  </si>
  <si>
    <t xml:space="preserve">Administrador-Asistente de Verificación-Responsable de la Comunicación </t>
  </si>
  <si>
    <t>Analista - Implementador</t>
  </si>
  <si>
    <t>Responsible SQA - Asistente de Verificación</t>
  </si>
  <si>
    <t>Analista - Diseñador de la interfaz de usuario - Implementador</t>
  </si>
  <si>
    <t>Responsable de Verificación -  Asistente de SQA</t>
  </si>
  <si>
    <t>Arquitecto - Asistente de Verificación - Coordinador de Desarrollo</t>
  </si>
  <si>
    <t xml:space="preserve">Especialista Técnico - Implementador -  Responsable de Integración </t>
  </si>
  <si>
    <t>Responsible de SCM - Especialista Técnico - Implementador</t>
  </si>
  <si>
    <t>Horas Estimadas Por Rol</t>
  </si>
  <si>
    <t>Acumulados Por 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</si>
</sst>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sz val="10"/>
      <name val="Arial"/>
      <family val="2"/>
    </font>
    <font>
      <b/>
      <sz val="10"/>
      <color indexed="8"/>
      <name val="Verdana"/>
      <family val="2"/>
    </font>
    <font>
      <sz val="11"/>
      <color rgb="FF000000"/>
      <name val="Calibri"/>
      <family val="2"/>
      <charset val="1"/>
    </font>
    <font>
      <b/>
      <sz val="10"/>
      <name val="Arial"/>
      <family val="2"/>
    </font>
    <font>
      <b/>
      <sz val="10"/>
      <color indexed="39"/>
      <name val="Arial"/>
      <family val="2"/>
    </font>
    <font>
      <b/>
      <sz val="11"/>
      <color indexed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theme="4" tint="-0.249977111117893"/>
      <name val="Arial"/>
      <family val="2"/>
    </font>
    <font>
      <b/>
      <sz val="14"/>
      <color indexed="39"/>
      <name val="Arial"/>
      <family val="2"/>
    </font>
    <font>
      <b/>
      <sz val="16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gray0625">
        <bgColor indexed="42"/>
      </patternFill>
    </fill>
    <fill>
      <patternFill patternType="solid">
        <fgColor rgb="FFE5B9B7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68">
    <xf numFmtId="0" fontId="0" fillId="0" borderId="0" xfId="0"/>
    <xf numFmtId="0" fontId="0" fillId="0" borderId="0" xfId="0"/>
    <xf numFmtId="0" fontId="0" fillId="2" borderId="0" xfId="0" applyFill="1"/>
    <xf numFmtId="0" fontId="0" fillId="4" borderId="0" xfId="0" applyFill="1"/>
    <xf numFmtId="0" fontId="0" fillId="3" borderId="1" xfId="0" applyFill="1" applyBorder="1"/>
    <xf numFmtId="0" fontId="1" fillId="6" borderId="1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6" borderId="1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wrapText="1"/>
    </xf>
    <xf numFmtId="14" fontId="0" fillId="0" borderId="0" xfId="0" applyNumberFormat="1"/>
    <xf numFmtId="0" fontId="4" fillId="0" borderId="0" xfId="1" applyAlignment="1">
      <alignment horizontal="right"/>
    </xf>
    <xf numFmtId="14" fontId="4" fillId="0" borderId="0" xfId="1" applyNumberFormat="1"/>
    <xf numFmtId="14" fontId="0" fillId="0" borderId="1" xfId="0" applyNumberFormat="1" applyFill="1" applyBorder="1"/>
    <xf numFmtId="0" fontId="0" fillId="0" borderId="1" xfId="0" applyFill="1" applyBorder="1"/>
    <xf numFmtId="0" fontId="0" fillId="0" borderId="1" xfId="0" applyBorder="1"/>
    <xf numFmtId="14" fontId="0" fillId="0" borderId="1" xfId="0" applyNumberFormat="1" applyBorder="1"/>
    <xf numFmtId="14" fontId="0" fillId="4" borderId="0" xfId="0" applyNumberFormat="1" applyFill="1"/>
    <xf numFmtId="0" fontId="0" fillId="7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1"/>
    <xf numFmtId="0" fontId="6" fillId="0" borderId="7" xfId="2" applyFont="1" applyBorder="1"/>
    <xf numFmtId="0" fontId="6" fillId="0" borderId="8" xfId="2" applyFont="1" applyBorder="1"/>
    <xf numFmtId="0" fontId="6" fillId="0" borderId="9" xfId="2" applyFont="1" applyBorder="1"/>
    <xf numFmtId="0" fontId="5" fillId="0" borderId="10" xfId="2" applyFont="1" applyBorder="1"/>
    <xf numFmtId="0" fontId="5" fillId="0" borderId="11" xfId="2" applyFont="1" applyBorder="1"/>
    <xf numFmtId="0" fontId="5" fillId="0" borderId="12" xfId="2" applyFont="1" applyBorder="1"/>
    <xf numFmtId="0" fontId="6" fillId="0" borderId="8" xfId="2" applyFont="1" applyFill="1" applyBorder="1"/>
    <xf numFmtId="0" fontId="5" fillId="0" borderId="11" xfId="2" applyFont="1" applyFill="1" applyBorder="1"/>
    <xf numFmtId="0" fontId="4" fillId="0" borderId="0" xfId="1" applyAlignment="1">
      <alignment vertical="center"/>
    </xf>
    <xf numFmtId="0" fontId="8" fillId="0" borderId="4" xfId="1" applyNumberFormat="1" applyFont="1" applyBorder="1"/>
    <xf numFmtId="0" fontId="8" fillId="0" borderId="4" xfId="1" applyFont="1" applyBorder="1"/>
    <xf numFmtId="14" fontId="9" fillId="0" borderId="0" xfId="1" applyNumberFormat="1" applyFont="1" applyProtection="1">
      <protection locked="0"/>
    </xf>
    <xf numFmtId="0" fontId="8" fillId="0" borderId="0" xfId="1" applyFont="1"/>
    <xf numFmtId="0" fontId="9" fillId="0" borderId="0" xfId="1" applyFont="1"/>
    <xf numFmtId="0" fontId="9" fillId="0" borderId="0" xfId="1" applyFont="1" applyProtection="1">
      <protection locked="0"/>
    </xf>
    <xf numFmtId="0" fontId="9" fillId="0" borderId="0" xfId="1" applyFont="1" applyBorder="1"/>
    <xf numFmtId="0" fontId="10" fillId="0" borderId="0" xfId="1" applyNumberFormat="1" applyFont="1" applyFill="1" applyAlignment="1">
      <alignment wrapText="1"/>
    </xf>
    <xf numFmtId="0" fontId="6" fillId="0" borderId="7" xfId="1" applyFont="1" applyBorder="1"/>
    <xf numFmtId="0" fontId="5" fillId="0" borderId="10" xfId="1" applyFont="1" applyBorder="1"/>
    <xf numFmtId="0" fontId="6" fillId="0" borderId="8" xfId="1" applyFont="1" applyBorder="1"/>
    <xf numFmtId="0" fontId="5" fillId="0" borderId="11" xfId="1" applyFont="1" applyBorder="1"/>
    <xf numFmtId="0" fontId="6" fillId="0" borderId="9" xfId="1" applyFont="1" applyBorder="1"/>
    <xf numFmtId="0" fontId="5" fillId="0" borderId="12" xfId="1" applyFont="1" applyBorder="1"/>
    <xf numFmtId="0" fontId="11" fillId="0" borderId="0" xfId="0" applyFont="1"/>
    <xf numFmtId="0" fontId="6" fillId="0" borderId="0" xfId="2" applyFont="1" applyFill="1" applyBorder="1"/>
    <xf numFmtId="0" fontId="6" fillId="0" borderId="0" xfId="1" applyFont="1" applyFill="1" applyBorder="1"/>
    <xf numFmtId="0" fontId="0" fillId="0" borderId="0" xfId="0" applyBorder="1"/>
    <xf numFmtId="0" fontId="0" fillId="0" borderId="0" xfId="0"/>
    <xf numFmtId="0" fontId="5" fillId="0" borderId="0" xfId="1" applyFont="1" applyBorder="1"/>
    <xf numFmtId="0" fontId="12" fillId="0" borderId="1" xfId="0" applyFont="1" applyBorder="1"/>
    <xf numFmtId="0" fontId="5" fillId="0" borderId="1" xfId="1" applyFont="1" applyBorder="1"/>
    <xf numFmtId="0" fontId="6" fillId="0" borderId="1" xfId="0" applyFont="1" applyBorder="1"/>
    <xf numFmtId="0" fontId="6" fillId="0" borderId="0" xfId="2" applyFont="1" applyBorder="1"/>
    <xf numFmtId="0" fontId="5" fillId="0" borderId="0" xfId="2" applyFont="1" applyBorder="1"/>
    <xf numFmtId="0" fontId="13" fillId="0" borderId="0" xfId="2" applyFont="1" applyBorder="1" applyAlignment="1">
      <alignment wrapText="1"/>
    </xf>
    <xf numFmtId="0" fontId="0" fillId="2" borderId="0" xfId="0" applyFill="1" applyAlignment="1">
      <alignment horizontal="center"/>
    </xf>
    <xf numFmtId="0" fontId="0" fillId="0" borderId="0" xfId="0" applyAlignment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7" fillId="0" borderId="0" xfId="1" applyNumberFormat="1" applyFont="1" applyFill="1" applyAlignment="1">
      <alignment horizontal="center"/>
    </xf>
    <xf numFmtId="0" fontId="13" fillId="0" borderId="0" xfId="2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1"/>
          <c:tx>
            <c:v>Horas Reales</c:v>
          </c:tx>
          <c:invertIfNegative val="0"/>
          <c:cat>
            <c:strRef>
              <c:f>Consolidado!$A$21:$A$35</c:f>
              <c:strCache>
                <c:ptCount val="15"/>
                <c:pt idx="0">
                  <c:v>Total Valentina Da Silva</c:v>
                </c:pt>
                <c:pt idx="1">
                  <c:v>Total Gimena Bernadet</c:v>
                </c:pt>
                <c:pt idx="2">
                  <c:v>Total Federico García</c:v>
                </c:pt>
                <c:pt idx="3">
                  <c:v>Total Cristiano Coelho</c:v>
                </c:pt>
                <c:pt idx="4">
                  <c:v>Total Rafael Olivera</c:v>
                </c:pt>
                <c:pt idx="5">
                  <c:v>Total Víctor Díaz</c:v>
                </c:pt>
                <c:pt idx="6">
                  <c:v>Total Dario Britos</c:v>
                </c:pt>
                <c:pt idx="7">
                  <c:v>Total Adrian Caretti</c:v>
                </c:pt>
                <c:pt idx="8">
                  <c:v>Total Emiliano Conti</c:v>
                </c:pt>
                <c:pt idx="9">
                  <c:v>Total Leonardo Clavijo</c:v>
                </c:pt>
                <c:pt idx="10">
                  <c:v>Total Rodrigo Berón</c:v>
                </c:pt>
                <c:pt idx="11">
                  <c:v>Total Nicolas Diaz</c:v>
                </c:pt>
                <c:pt idx="12">
                  <c:v>Total Martin Gaudioso</c:v>
                </c:pt>
                <c:pt idx="13">
                  <c:v>Total Gabriel Barbatto</c:v>
                </c:pt>
                <c:pt idx="14">
                  <c:v>Total Samuel Noble</c:v>
                </c:pt>
              </c:strCache>
            </c:strRef>
          </c:cat>
          <c:val>
            <c:numRef>
              <c:f>Consolidado!$B$21:$B$35</c:f>
              <c:numCache>
                <c:formatCode>General</c:formatCode>
                <c:ptCount val="15"/>
                <c:pt idx="0">
                  <c:v>21.6</c:v>
                </c:pt>
                <c:pt idx="1">
                  <c:v>15</c:v>
                </c:pt>
                <c:pt idx="2">
                  <c:v>17.5</c:v>
                </c:pt>
                <c:pt idx="3">
                  <c:v>17.5</c:v>
                </c:pt>
                <c:pt idx="4">
                  <c:v>17</c:v>
                </c:pt>
                <c:pt idx="5">
                  <c:v>16.5</c:v>
                </c:pt>
                <c:pt idx="6">
                  <c:v>17</c:v>
                </c:pt>
                <c:pt idx="7">
                  <c:v>16</c:v>
                </c:pt>
                <c:pt idx="8">
                  <c:v>20</c:v>
                </c:pt>
                <c:pt idx="9">
                  <c:v>14.5</c:v>
                </c:pt>
                <c:pt idx="10">
                  <c:v>0</c:v>
                </c:pt>
                <c:pt idx="11">
                  <c:v>17.5</c:v>
                </c:pt>
                <c:pt idx="12">
                  <c:v>14.5</c:v>
                </c:pt>
                <c:pt idx="13">
                  <c:v>0</c:v>
                </c:pt>
                <c:pt idx="14">
                  <c:v>23</c:v>
                </c:pt>
              </c:numCache>
            </c:numRef>
          </c:val>
        </c:ser>
        <c:ser>
          <c:idx val="0"/>
          <c:order val="0"/>
          <c:tx>
            <c:v>Horas Estimadas</c:v>
          </c:tx>
          <c:invertIfNegative val="0"/>
          <c:cat>
            <c:strRef>
              <c:f>Consolidado!$A$39:$A$53</c:f>
              <c:strCache>
                <c:ptCount val="15"/>
                <c:pt idx="0">
                  <c:v>Total Valentina Da Silva</c:v>
                </c:pt>
                <c:pt idx="1">
                  <c:v>Total Gimena Bernadet</c:v>
                </c:pt>
                <c:pt idx="2">
                  <c:v>Total Federico García</c:v>
                </c:pt>
                <c:pt idx="3">
                  <c:v>Total Cristiano Coelho</c:v>
                </c:pt>
                <c:pt idx="4">
                  <c:v>Total Rafael Olivera</c:v>
                </c:pt>
                <c:pt idx="5">
                  <c:v>Total Víctor Díaz</c:v>
                </c:pt>
                <c:pt idx="6">
                  <c:v>Total Dario Britos</c:v>
                </c:pt>
                <c:pt idx="7">
                  <c:v>Total Adrian Caretti</c:v>
                </c:pt>
                <c:pt idx="8">
                  <c:v>Total Emiliano Conti</c:v>
                </c:pt>
                <c:pt idx="9">
                  <c:v>Total Leonardo Clavijo</c:v>
                </c:pt>
                <c:pt idx="10">
                  <c:v>Total Rodrigo Berón</c:v>
                </c:pt>
                <c:pt idx="11">
                  <c:v>Total Nicolas Diaz</c:v>
                </c:pt>
                <c:pt idx="12">
                  <c:v>Total Martin Gaudioso</c:v>
                </c:pt>
                <c:pt idx="13">
                  <c:v>Total Gabriel Barbatto</c:v>
                </c:pt>
                <c:pt idx="14">
                  <c:v>Total Samuel Noble</c:v>
                </c:pt>
              </c:strCache>
            </c:strRef>
          </c:cat>
          <c:val>
            <c:numRef>
              <c:f>Consolidado!$B$39:$B$53</c:f>
              <c:numCache>
                <c:formatCode>General</c:formatCode>
                <c:ptCount val="15"/>
                <c:pt idx="0">
                  <c:v>19.5</c:v>
                </c:pt>
                <c:pt idx="1">
                  <c:v>16.5</c:v>
                </c:pt>
                <c:pt idx="2">
                  <c:v>16</c:v>
                </c:pt>
                <c:pt idx="3">
                  <c:v>19.5</c:v>
                </c:pt>
                <c:pt idx="4">
                  <c:v>17</c:v>
                </c:pt>
                <c:pt idx="5">
                  <c:v>15</c:v>
                </c:pt>
                <c:pt idx="6">
                  <c:v>19</c:v>
                </c:pt>
                <c:pt idx="7">
                  <c:v>15</c:v>
                </c:pt>
                <c:pt idx="8">
                  <c:v>20</c:v>
                </c:pt>
                <c:pt idx="9">
                  <c:v>16</c:v>
                </c:pt>
                <c:pt idx="10">
                  <c:v>23</c:v>
                </c:pt>
                <c:pt idx="11">
                  <c:v>15</c:v>
                </c:pt>
                <c:pt idx="12">
                  <c:v>17.5</c:v>
                </c:pt>
                <c:pt idx="13">
                  <c:v>19.5</c:v>
                </c:pt>
                <c:pt idx="14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60725368"/>
        <c:axId val="-660716664"/>
        <c:axId val="0"/>
      </c:bar3DChart>
      <c:catAx>
        <c:axId val="-660725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660716664"/>
        <c:crosses val="autoZero"/>
        <c:auto val="1"/>
        <c:lblAlgn val="ctr"/>
        <c:lblOffset val="100"/>
        <c:noMultiLvlLbl val="0"/>
      </c:catAx>
      <c:valAx>
        <c:axId val="-660716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660725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Horas Acumuladas</c:v>
          </c:tx>
          <c:invertIfNegative val="0"/>
          <c:cat>
            <c:strRef>
              <c:f>Consolidado!$A$57:$A$71</c:f>
              <c:strCache>
                <c:ptCount val="15"/>
                <c:pt idx="0">
                  <c:v>Acumulado Valentina Da Silva</c:v>
                </c:pt>
                <c:pt idx="1">
                  <c:v>Acumulado Gimena Bernadet</c:v>
                </c:pt>
                <c:pt idx="2">
                  <c:v>Acumulado Federico García</c:v>
                </c:pt>
                <c:pt idx="3">
                  <c:v>Acumulado Cristiano Coelho</c:v>
                </c:pt>
                <c:pt idx="4">
                  <c:v>Acumulado Rafael Olivera</c:v>
                </c:pt>
                <c:pt idx="5">
                  <c:v>Acumulado Víctor Díaz</c:v>
                </c:pt>
                <c:pt idx="6">
                  <c:v>Acumulado Dario Britos</c:v>
                </c:pt>
                <c:pt idx="7">
                  <c:v>Acumulado Adrian Caretti</c:v>
                </c:pt>
                <c:pt idx="8">
                  <c:v>Acumulado Emiliano Conti</c:v>
                </c:pt>
                <c:pt idx="9">
                  <c:v>Acumulado Leonardo Clavijo</c:v>
                </c:pt>
                <c:pt idx="10">
                  <c:v>Acumulado Rodrigo Berón</c:v>
                </c:pt>
                <c:pt idx="11">
                  <c:v>Acumulado Nicolas Diaz</c:v>
                </c:pt>
                <c:pt idx="12">
                  <c:v>Acumulado Martin Gaudioso</c:v>
                </c:pt>
                <c:pt idx="13">
                  <c:v>Acumulado Gabriel Barbatto</c:v>
                </c:pt>
                <c:pt idx="14">
                  <c:v>Acumulado Samuel Noble</c:v>
                </c:pt>
              </c:strCache>
            </c:strRef>
          </c:cat>
          <c:val>
            <c:numRef>
              <c:f>Consolidado!$B$57:$B$71</c:f>
              <c:numCache>
                <c:formatCode>General</c:formatCode>
                <c:ptCount val="15"/>
                <c:pt idx="0">
                  <c:v>110.6</c:v>
                </c:pt>
                <c:pt idx="1">
                  <c:v>70</c:v>
                </c:pt>
                <c:pt idx="2">
                  <c:v>65.5</c:v>
                </c:pt>
                <c:pt idx="3">
                  <c:v>47.5</c:v>
                </c:pt>
                <c:pt idx="4">
                  <c:v>85</c:v>
                </c:pt>
                <c:pt idx="5">
                  <c:v>105.5</c:v>
                </c:pt>
                <c:pt idx="6">
                  <c:v>89.5</c:v>
                </c:pt>
                <c:pt idx="7">
                  <c:v>95.5</c:v>
                </c:pt>
                <c:pt idx="8">
                  <c:v>80.8</c:v>
                </c:pt>
                <c:pt idx="9">
                  <c:v>96.8</c:v>
                </c:pt>
                <c:pt idx="10">
                  <c:v>36</c:v>
                </c:pt>
                <c:pt idx="11">
                  <c:v>96.3</c:v>
                </c:pt>
                <c:pt idx="12">
                  <c:v>67.5</c:v>
                </c:pt>
                <c:pt idx="13">
                  <c:v>44.5</c:v>
                </c:pt>
                <c:pt idx="14">
                  <c:v>76.8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60722680"/>
        <c:axId val="-660695736"/>
        <c:axId val="0"/>
      </c:bar3DChart>
      <c:catAx>
        <c:axId val="-660722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660695736"/>
        <c:crosses val="autoZero"/>
        <c:auto val="1"/>
        <c:lblAlgn val="ctr"/>
        <c:lblOffset val="100"/>
        <c:noMultiLvlLbl val="0"/>
      </c:catAx>
      <c:valAx>
        <c:axId val="-660695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660722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1"/>
          <c:tx>
            <c:v>Horas Reales</c:v>
          </c:tx>
          <c:invertIfNegative val="0"/>
          <c:cat>
            <c:strRef>
              <c:f>Consolidado!$A$78:$A$86</c:f>
              <c:strCache>
                <c:ptCount val="9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</c:strCache>
            </c:strRef>
          </c:cat>
          <c:val>
            <c:numRef>
              <c:f>Consolidado!$B$78:$B$86</c:f>
              <c:numCache>
                <c:formatCode>General</c:formatCode>
                <c:ptCount val="9"/>
                <c:pt idx="0">
                  <c:v>0.5</c:v>
                </c:pt>
                <c:pt idx="1">
                  <c:v>23.5</c:v>
                </c:pt>
                <c:pt idx="2">
                  <c:v>41.5</c:v>
                </c:pt>
                <c:pt idx="3">
                  <c:v>7.5</c:v>
                </c:pt>
                <c:pt idx="4">
                  <c:v>3</c:v>
                </c:pt>
                <c:pt idx="5">
                  <c:v>91.6</c:v>
                </c:pt>
                <c:pt idx="6">
                  <c:v>8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</c:ser>
        <c:ser>
          <c:idx val="0"/>
          <c:order val="0"/>
          <c:tx>
            <c:v>Horas Estimadas</c:v>
          </c:tx>
          <c:invertIfNegative val="0"/>
          <c:cat>
            <c:strRef>
              <c:f>Consolidado!$A$89:$A$97</c:f>
              <c:strCache>
                <c:ptCount val="9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</c:strCache>
            </c:strRef>
          </c:cat>
          <c:val>
            <c:numRef>
              <c:f>Consolidado!$B$89:$B$97</c:f>
              <c:numCache>
                <c:formatCode>General</c:formatCode>
                <c:ptCount val="9"/>
                <c:pt idx="0">
                  <c:v>16</c:v>
                </c:pt>
                <c:pt idx="1">
                  <c:v>52</c:v>
                </c:pt>
                <c:pt idx="2">
                  <c:v>52</c:v>
                </c:pt>
                <c:pt idx="3">
                  <c:v>11</c:v>
                </c:pt>
                <c:pt idx="4">
                  <c:v>4</c:v>
                </c:pt>
                <c:pt idx="5">
                  <c:v>107.5</c:v>
                </c:pt>
                <c:pt idx="6">
                  <c:v>9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50167160"/>
        <c:axId val="-550137848"/>
        <c:axId val="0"/>
      </c:bar3DChart>
      <c:catAx>
        <c:axId val="-550167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550137848"/>
        <c:crosses val="autoZero"/>
        <c:auto val="1"/>
        <c:lblAlgn val="ctr"/>
        <c:lblOffset val="100"/>
        <c:noMultiLvlLbl val="0"/>
      </c:catAx>
      <c:valAx>
        <c:axId val="-550137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50167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Horas Acumuladas</c:v>
          </c:tx>
          <c:invertIfNegative val="0"/>
          <c:cat>
            <c:strRef>
              <c:f>Consolidado!$A$101:$A$109</c:f>
              <c:strCache>
                <c:ptCount val="9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</c:strCache>
            </c:strRef>
          </c:cat>
          <c:val>
            <c:numRef>
              <c:f>Consolidado!$B$101:$B$109</c:f>
              <c:numCache>
                <c:formatCode>General</c:formatCode>
                <c:ptCount val="9"/>
                <c:pt idx="0">
                  <c:v>46.5</c:v>
                </c:pt>
                <c:pt idx="1">
                  <c:v>76</c:v>
                </c:pt>
                <c:pt idx="2">
                  <c:v>204.9</c:v>
                </c:pt>
                <c:pt idx="3">
                  <c:v>75.5</c:v>
                </c:pt>
                <c:pt idx="4">
                  <c:v>14.75</c:v>
                </c:pt>
                <c:pt idx="5">
                  <c:v>182.95</c:v>
                </c:pt>
                <c:pt idx="6">
                  <c:v>74</c:v>
                </c:pt>
                <c:pt idx="7">
                  <c:v>73.900000000000006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50115064"/>
        <c:axId val="-546754104"/>
        <c:axId val="0"/>
      </c:bar3DChart>
      <c:catAx>
        <c:axId val="-550115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546754104"/>
        <c:crosses val="autoZero"/>
        <c:auto val="1"/>
        <c:lblAlgn val="ctr"/>
        <c:lblOffset val="100"/>
        <c:noMultiLvlLbl val="0"/>
      </c:catAx>
      <c:valAx>
        <c:axId val="-546754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50115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1"/>
          <c:tx>
            <c:v>Horas Reales</c:v>
          </c:tx>
          <c:invertIfNegative val="0"/>
          <c:cat>
            <c:strRef>
              <c:f>Consolidado!$A$115:$A$122</c:f>
              <c:strCache>
                <c:ptCount val="8"/>
                <c:pt idx="0">
                  <c:v>Administrador-Asistente de Verificación-Responsable de la Comunicación </c:v>
                </c:pt>
                <c:pt idx="1">
                  <c:v>Analista - Implementador</c:v>
                </c:pt>
                <c:pt idx="2">
                  <c:v>Responsible SQA - Asistente de Verificación</c:v>
                </c:pt>
                <c:pt idx="3">
                  <c:v>Analista - Diseñador de la interfaz de usuario - Implementador</c:v>
                </c:pt>
                <c:pt idx="4">
                  <c:v>Responsable de Verificación -  Asistente de SQA</c:v>
                </c:pt>
                <c:pt idx="5">
                  <c:v>Arquitecto - Asistente de Verificación - Coordinador de Desarrollo</c:v>
                </c:pt>
                <c:pt idx="6">
                  <c:v>Especialista Técnico - Implementador -  Responsable de Integración </c:v>
                </c:pt>
                <c:pt idx="7">
                  <c:v>Responsible de SCM - Especialista Técnico - Implementador</c:v>
                </c:pt>
              </c:strCache>
            </c:strRef>
          </c:cat>
          <c:val>
            <c:numRef>
              <c:f>Consolidado!$B$115:$B$122</c:f>
              <c:numCache>
                <c:formatCode>General</c:formatCode>
                <c:ptCount val="8"/>
                <c:pt idx="0">
                  <c:v>21.6</c:v>
                </c:pt>
                <c:pt idx="1">
                  <c:v>64.5</c:v>
                </c:pt>
                <c:pt idx="2">
                  <c:v>14.5</c:v>
                </c:pt>
                <c:pt idx="3">
                  <c:v>17</c:v>
                </c:pt>
                <c:pt idx="4">
                  <c:v>16.5</c:v>
                </c:pt>
                <c:pt idx="5">
                  <c:v>17</c:v>
                </c:pt>
                <c:pt idx="6">
                  <c:v>36</c:v>
                </c:pt>
                <c:pt idx="7">
                  <c:v>17.5</c:v>
                </c:pt>
              </c:numCache>
            </c:numRef>
          </c:val>
        </c:ser>
        <c:ser>
          <c:idx val="0"/>
          <c:order val="0"/>
          <c:tx>
            <c:v>Horas Estimadas</c:v>
          </c:tx>
          <c:invertIfNegative val="0"/>
          <c:cat>
            <c:strRef>
              <c:f>Consolidado!$A$125:$A$132</c:f>
              <c:strCache>
                <c:ptCount val="8"/>
                <c:pt idx="0">
                  <c:v>Administrador-Asistente de Verificación-Responsable de la Comunicación </c:v>
                </c:pt>
                <c:pt idx="1">
                  <c:v>Analista - Implementador</c:v>
                </c:pt>
                <c:pt idx="2">
                  <c:v>Responsible SQA - Asistente de Verificación</c:v>
                </c:pt>
                <c:pt idx="3">
                  <c:v>Analista - Diseñador de la interfaz de usuario - Implementador</c:v>
                </c:pt>
                <c:pt idx="4">
                  <c:v>Responsable de Verificación -  Asistente de SQA</c:v>
                </c:pt>
                <c:pt idx="5">
                  <c:v>Arquitecto - Asistente de Verificación - Coordinador de Desarrollo</c:v>
                </c:pt>
                <c:pt idx="6">
                  <c:v>Especialista Técnico - Implementador -  Responsable de Integración </c:v>
                </c:pt>
                <c:pt idx="7">
                  <c:v>Responsible de SCM - Especialista Técnico - Implementador</c:v>
                </c:pt>
              </c:strCache>
            </c:strRef>
          </c:cat>
          <c:val>
            <c:numRef>
              <c:f>Consolidado!$B$125:$B$132</c:f>
              <c:numCache>
                <c:formatCode>General</c:formatCode>
                <c:ptCount val="8"/>
                <c:pt idx="0">
                  <c:v>19.5</c:v>
                </c:pt>
                <c:pt idx="1">
                  <c:v>88.7</c:v>
                </c:pt>
                <c:pt idx="2">
                  <c:v>16</c:v>
                </c:pt>
                <c:pt idx="3">
                  <c:v>15</c:v>
                </c:pt>
                <c:pt idx="4">
                  <c:v>18</c:v>
                </c:pt>
                <c:pt idx="5">
                  <c:v>19</c:v>
                </c:pt>
                <c:pt idx="6">
                  <c:v>58</c:v>
                </c:pt>
                <c:pt idx="7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46735480"/>
        <c:axId val="-546722744"/>
        <c:axId val="0"/>
      </c:bar3DChart>
      <c:catAx>
        <c:axId val="-54673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546722744"/>
        <c:crosses val="autoZero"/>
        <c:auto val="1"/>
        <c:lblAlgn val="ctr"/>
        <c:lblOffset val="100"/>
        <c:noMultiLvlLbl val="0"/>
      </c:catAx>
      <c:valAx>
        <c:axId val="-546722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46735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Horas Acumuladas</c:v>
          </c:tx>
          <c:invertIfNegative val="0"/>
          <c:cat>
            <c:strRef>
              <c:f>Consolidado!$A$135:$A$142</c:f>
              <c:strCache>
                <c:ptCount val="8"/>
                <c:pt idx="0">
                  <c:v>Administrador-Asistente de Verificación-Responsable de la Comunicación </c:v>
                </c:pt>
                <c:pt idx="1">
                  <c:v>Analista - Implementador</c:v>
                </c:pt>
                <c:pt idx="2">
                  <c:v>Responsible SQA - Asistente de Verificación</c:v>
                </c:pt>
                <c:pt idx="3">
                  <c:v>Analista - Diseñador de la interfaz de usuario - Implementador</c:v>
                </c:pt>
                <c:pt idx="4">
                  <c:v>Responsable de Verificación -  Asistente de SQA</c:v>
                </c:pt>
                <c:pt idx="5">
                  <c:v>Arquitecto - Asistente de Verificación - Coordinador de Desarrollo</c:v>
                </c:pt>
                <c:pt idx="6">
                  <c:v>Especialista Técnico - Implementador -  Responsable de Integración </c:v>
                </c:pt>
                <c:pt idx="7">
                  <c:v>Responsible de SCM - Especialista Técnico - Implementador</c:v>
                </c:pt>
              </c:strCache>
            </c:strRef>
          </c:cat>
          <c:val>
            <c:numRef>
              <c:f>Consolidado!$B$135:$B$142</c:f>
              <c:numCache>
                <c:formatCode>General</c:formatCode>
                <c:ptCount val="8"/>
                <c:pt idx="0">
                  <c:v>111.1</c:v>
                </c:pt>
                <c:pt idx="1">
                  <c:v>310</c:v>
                </c:pt>
                <c:pt idx="2">
                  <c:v>96.8</c:v>
                </c:pt>
                <c:pt idx="3">
                  <c:v>85</c:v>
                </c:pt>
                <c:pt idx="4">
                  <c:v>105.5</c:v>
                </c:pt>
                <c:pt idx="5">
                  <c:v>89.5</c:v>
                </c:pt>
                <c:pt idx="6">
                  <c:v>278.89999999999998</c:v>
                </c:pt>
                <c:pt idx="7">
                  <c:v>96.3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0294280"/>
        <c:axId val="1490292232"/>
        <c:axId val="0"/>
      </c:bar3DChart>
      <c:catAx>
        <c:axId val="1490294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90292232"/>
        <c:crosses val="autoZero"/>
        <c:auto val="1"/>
        <c:lblAlgn val="ctr"/>
        <c:lblOffset val="100"/>
        <c:noMultiLvlLbl val="0"/>
      </c:catAx>
      <c:valAx>
        <c:axId val="1490292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0294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</xdr:row>
      <xdr:rowOff>152400</xdr:rowOff>
    </xdr:from>
    <xdr:to>
      <xdr:col>12</xdr:col>
      <xdr:colOff>171450</xdr:colOff>
      <xdr:row>28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180975</xdr:rowOff>
    </xdr:from>
    <xdr:to>
      <xdr:col>11</xdr:col>
      <xdr:colOff>266700</xdr:colOff>
      <xdr:row>52</xdr:row>
      <xdr:rowOff>76200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514350</xdr:colOff>
      <xdr:row>29</xdr:row>
      <xdr:rowOff>171450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752475</xdr:colOff>
      <xdr:row>32</xdr:row>
      <xdr:rowOff>38100</xdr:rowOff>
    </xdr:from>
    <xdr:to>
      <xdr:col>11</xdr:col>
      <xdr:colOff>542925</xdr:colOff>
      <xdr:row>58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171450</xdr:rowOff>
    </xdr:from>
    <xdr:to>
      <xdr:col>14</xdr:col>
      <xdr:colOff>38100</xdr:colOff>
      <xdr:row>31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13</xdr:col>
      <xdr:colOff>752475</xdr:colOff>
      <xdr:row>66</xdr:row>
      <xdr:rowOff>171450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2"/>
  <sheetViews>
    <sheetView topLeftCell="A3" workbookViewId="0">
      <selection activeCell="B18" sqref="B18"/>
    </sheetView>
  </sheetViews>
  <sheetFormatPr defaultColWidth="9.140625" defaultRowHeight="15"/>
  <cols>
    <col min="1" max="1" width="12.5703125" customWidth="1"/>
    <col min="2" max="2" width="18.140625" customWidth="1"/>
    <col min="3" max="3" width="27.42578125" customWidth="1"/>
    <col min="5" max="5" width="73.140625" customWidth="1"/>
  </cols>
  <sheetData>
    <row r="3" spans="1:5">
      <c r="A3" s="2"/>
      <c r="B3" s="2"/>
      <c r="C3" s="58" t="s">
        <v>0</v>
      </c>
      <c r="D3" s="58"/>
      <c r="E3" s="58"/>
    </row>
    <row r="4" spans="1:5">
      <c r="A4" s="2" t="s">
        <v>1</v>
      </c>
      <c r="B4" s="50">
        <v>6</v>
      </c>
      <c r="C4" s="50"/>
      <c r="D4" s="50"/>
      <c r="E4" s="50"/>
    </row>
    <row r="5" spans="1:5">
      <c r="A5" s="2" t="s">
        <v>2</v>
      </c>
      <c r="B5" s="59" t="s">
        <v>3</v>
      </c>
      <c r="C5" s="59"/>
      <c r="D5" s="59"/>
      <c r="E5" s="59"/>
    </row>
    <row r="6" spans="1:5">
      <c r="A6" s="2" t="s">
        <v>4</v>
      </c>
      <c r="B6" s="59" t="s">
        <v>5</v>
      </c>
      <c r="C6" s="59"/>
      <c r="D6" s="59"/>
      <c r="E6" s="59"/>
    </row>
    <row r="9" spans="1:5">
      <c r="A9" s="58" t="s">
        <v>6</v>
      </c>
      <c r="B9" s="58"/>
      <c r="C9" s="58"/>
      <c r="D9" s="58"/>
      <c r="E9" s="58"/>
    </row>
    <row r="10" spans="1:5">
      <c r="A10" s="4" t="s">
        <v>7</v>
      </c>
      <c r="B10" s="4" t="s">
        <v>8</v>
      </c>
      <c r="C10" s="4" t="s">
        <v>9</v>
      </c>
      <c r="D10" s="4" t="s">
        <v>10</v>
      </c>
      <c r="E10" s="4" t="s">
        <v>11</v>
      </c>
    </row>
    <row r="11" spans="1:5">
      <c r="A11" s="11">
        <v>41532</v>
      </c>
      <c r="B11" s="21" t="s">
        <v>12</v>
      </c>
      <c r="C11" s="50" t="s">
        <v>13</v>
      </c>
      <c r="D11" s="50">
        <v>1.5</v>
      </c>
      <c r="E11" s="50" t="s">
        <v>14</v>
      </c>
    </row>
    <row r="12" spans="1:5">
      <c r="A12" s="11">
        <v>41533</v>
      </c>
      <c r="B12" s="21" t="s">
        <v>12</v>
      </c>
      <c r="C12" s="50" t="s">
        <v>15</v>
      </c>
      <c r="D12" s="50">
        <v>3</v>
      </c>
      <c r="E12" s="50"/>
    </row>
    <row r="13" spans="1:5">
      <c r="A13" s="11">
        <v>41534</v>
      </c>
      <c r="B13" s="21" t="s">
        <v>12</v>
      </c>
      <c r="C13" s="50" t="s">
        <v>16</v>
      </c>
      <c r="D13" s="50">
        <v>1.5</v>
      </c>
      <c r="E13" s="50"/>
    </row>
    <row r="14" spans="1:5">
      <c r="A14" s="11">
        <v>41535</v>
      </c>
      <c r="B14" s="21" t="s">
        <v>17</v>
      </c>
      <c r="C14" s="50" t="s">
        <v>18</v>
      </c>
      <c r="D14" s="50">
        <v>1</v>
      </c>
      <c r="E14" s="50" t="s">
        <v>19</v>
      </c>
    </row>
    <row r="15" spans="1:5">
      <c r="A15" s="11">
        <v>41536</v>
      </c>
      <c r="B15" s="21" t="s">
        <v>20</v>
      </c>
      <c r="C15" s="50" t="s">
        <v>21</v>
      </c>
      <c r="D15" s="50">
        <v>5</v>
      </c>
      <c r="E15" s="50" t="s">
        <v>22</v>
      </c>
    </row>
    <row r="16" spans="1:5">
      <c r="A16" s="11">
        <v>41537</v>
      </c>
      <c r="B16" s="21" t="s">
        <v>20</v>
      </c>
      <c r="C16" s="50" t="s">
        <v>21</v>
      </c>
      <c r="D16" s="50">
        <v>5</v>
      </c>
      <c r="E16" s="50" t="s">
        <v>22</v>
      </c>
    </row>
    <row r="30" spans="1:5">
      <c r="A30" s="60" t="s">
        <v>23</v>
      </c>
      <c r="B30" s="61"/>
      <c r="C30" s="50">
        <f>SUM(D11:D24)</f>
        <v>17</v>
      </c>
      <c r="D30" s="50"/>
      <c r="E30" s="50"/>
    </row>
    <row r="32" spans="1:5">
      <c r="A32" s="50"/>
      <c r="B32" s="50"/>
      <c r="C32" s="50"/>
      <c r="D32" s="50"/>
      <c r="E32" s="50"/>
    </row>
  </sheetData>
  <mergeCells count="5">
    <mergeCell ref="C3:E3"/>
    <mergeCell ref="B5:E5"/>
    <mergeCell ref="B6:E6"/>
    <mergeCell ref="A9:E9"/>
    <mergeCell ref="A30:B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2"/>
  <sheetViews>
    <sheetView topLeftCell="A3" workbookViewId="0">
      <selection activeCell="C25" sqref="C25"/>
    </sheetView>
  </sheetViews>
  <sheetFormatPr defaultColWidth="9.140625" defaultRowHeight="15"/>
  <cols>
    <col min="1" max="1" width="12.5703125" customWidth="1"/>
    <col min="2" max="2" width="18.140625" customWidth="1"/>
    <col min="3" max="3" width="40.7109375" customWidth="1"/>
    <col min="5" max="5" width="73.140625" customWidth="1"/>
  </cols>
  <sheetData>
    <row r="3" spans="1:5">
      <c r="A3" s="2"/>
      <c r="B3" s="2"/>
      <c r="C3" s="58" t="s">
        <v>0</v>
      </c>
      <c r="D3" s="58"/>
      <c r="E3" s="58"/>
    </row>
    <row r="4" spans="1:5">
      <c r="A4" s="2" t="s">
        <v>1</v>
      </c>
      <c r="B4" s="50">
        <v>6</v>
      </c>
      <c r="C4" s="50"/>
      <c r="D4" s="50"/>
      <c r="E4" s="50"/>
    </row>
    <row r="5" spans="1:5">
      <c r="A5" s="2" t="s">
        <v>2</v>
      </c>
      <c r="B5" s="59" t="s">
        <v>120</v>
      </c>
      <c r="C5" s="59"/>
      <c r="D5" s="59"/>
      <c r="E5" s="59"/>
    </row>
    <row r="6" spans="1:5">
      <c r="A6" s="2" t="s">
        <v>4</v>
      </c>
      <c r="B6" s="59" t="s">
        <v>121</v>
      </c>
      <c r="C6" s="59"/>
      <c r="D6" s="59"/>
      <c r="E6" s="59"/>
    </row>
    <row r="9" spans="1:5">
      <c r="A9" s="58" t="s">
        <v>6</v>
      </c>
      <c r="B9" s="58"/>
      <c r="C9" s="58"/>
      <c r="D9" s="58"/>
      <c r="E9" s="58"/>
    </row>
    <row r="10" spans="1:5">
      <c r="A10" s="4" t="s">
        <v>7</v>
      </c>
      <c r="B10" s="4" t="s">
        <v>8</v>
      </c>
      <c r="C10" s="4" t="s">
        <v>9</v>
      </c>
      <c r="D10" s="4" t="s">
        <v>10</v>
      </c>
      <c r="E10" s="4" t="s">
        <v>11</v>
      </c>
    </row>
    <row r="11" spans="1:5">
      <c r="A11" s="14">
        <v>41531</v>
      </c>
      <c r="B11" s="15" t="s">
        <v>122</v>
      </c>
      <c r="C11" s="16" t="s">
        <v>123</v>
      </c>
      <c r="D11" s="16">
        <v>2</v>
      </c>
      <c r="E11" s="16" t="s">
        <v>124</v>
      </c>
    </row>
    <row r="12" spans="1:5">
      <c r="A12" s="14">
        <v>41531</v>
      </c>
      <c r="B12" s="15" t="s">
        <v>125</v>
      </c>
      <c r="C12" s="16" t="s">
        <v>126</v>
      </c>
      <c r="D12" s="16">
        <v>1</v>
      </c>
      <c r="E12" s="16" t="s">
        <v>127</v>
      </c>
    </row>
    <row r="13" spans="1:5">
      <c r="A13" s="14">
        <v>41531</v>
      </c>
      <c r="B13" s="15"/>
      <c r="C13" s="16" t="s">
        <v>128</v>
      </c>
      <c r="D13" s="16">
        <v>0.5</v>
      </c>
      <c r="E13" s="16" t="s">
        <v>129</v>
      </c>
    </row>
    <row r="14" spans="1:5">
      <c r="A14" s="17">
        <v>41532</v>
      </c>
      <c r="B14" s="15" t="s">
        <v>122</v>
      </c>
      <c r="C14" s="16" t="s">
        <v>123</v>
      </c>
      <c r="D14" s="16">
        <v>2</v>
      </c>
      <c r="E14" s="16" t="s">
        <v>124</v>
      </c>
    </row>
    <row r="15" spans="1:5">
      <c r="A15" s="17">
        <v>41533</v>
      </c>
      <c r="B15" s="16" t="s">
        <v>130</v>
      </c>
      <c r="C15" s="16" t="s">
        <v>131</v>
      </c>
      <c r="D15" s="16">
        <v>3</v>
      </c>
      <c r="E15" s="16"/>
    </row>
    <row r="16" spans="1:5">
      <c r="A16" s="17">
        <v>41534</v>
      </c>
      <c r="B16" s="16" t="s">
        <v>130</v>
      </c>
      <c r="C16" s="16" t="s">
        <v>132</v>
      </c>
      <c r="D16" s="16">
        <v>1</v>
      </c>
      <c r="E16" s="16"/>
    </row>
    <row r="17" spans="1:5">
      <c r="A17" s="17">
        <v>41536</v>
      </c>
      <c r="B17" s="16" t="s">
        <v>133</v>
      </c>
      <c r="C17" s="16" t="s">
        <v>134</v>
      </c>
      <c r="D17" s="16">
        <v>4</v>
      </c>
      <c r="E17" s="16"/>
    </row>
    <row r="18" spans="1:5">
      <c r="A18" s="17">
        <v>41537</v>
      </c>
      <c r="B18" s="16" t="s">
        <v>135</v>
      </c>
      <c r="C18" s="16" t="s">
        <v>136</v>
      </c>
      <c r="D18" s="16">
        <v>2</v>
      </c>
      <c r="E18" s="16" t="s">
        <v>137</v>
      </c>
    </row>
    <row r="19" spans="1:5">
      <c r="A19" s="17">
        <v>41537</v>
      </c>
      <c r="B19" s="16" t="s">
        <v>133</v>
      </c>
      <c r="C19" s="16" t="s">
        <v>134</v>
      </c>
      <c r="D19" s="16">
        <v>1</v>
      </c>
      <c r="E19" s="16" t="s">
        <v>137</v>
      </c>
    </row>
    <row r="20" spans="1:5">
      <c r="A20" s="50"/>
      <c r="B20" s="50"/>
      <c r="C20" s="50"/>
      <c r="D20" s="50">
        <f>SUM(D11:D19)</f>
        <v>16.5</v>
      </c>
      <c r="E20" s="50"/>
    </row>
    <row r="22" spans="1:5" ht="15" customHeight="1">
      <c r="A22" s="58" t="s">
        <v>96</v>
      </c>
      <c r="B22" s="58"/>
      <c r="C22" s="58"/>
      <c r="D22" s="58"/>
      <c r="E22" s="58"/>
    </row>
    <row r="23" spans="1:5" ht="15" customHeight="1">
      <c r="A23" s="4" t="s">
        <v>7</v>
      </c>
      <c r="B23" s="4" t="s">
        <v>8</v>
      </c>
      <c r="C23" s="4" t="s">
        <v>9</v>
      </c>
      <c r="D23" s="4" t="s">
        <v>10</v>
      </c>
      <c r="E23" s="4" t="s">
        <v>11</v>
      </c>
    </row>
    <row r="24" spans="1:5" ht="15" customHeight="1">
      <c r="A24" s="14">
        <v>41538</v>
      </c>
      <c r="B24" s="15"/>
      <c r="C24" s="16"/>
      <c r="D24" s="16"/>
      <c r="E24" s="16"/>
    </row>
    <row r="25" spans="1:5" ht="15" customHeight="1">
      <c r="A25" s="14">
        <v>41539</v>
      </c>
      <c r="B25" s="15"/>
      <c r="C25" s="16"/>
      <c r="D25" s="16"/>
      <c r="E25" s="16"/>
    </row>
    <row r="26" spans="1:5" ht="15" customHeight="1">
      <c r="A26" s="14">
        <v>41540</v>
      </c>
      <c r="B26" s="15"/>
      <c r="C26" s="16"/>
      <c r="D26" s="16"/>
      <c r="E26" s="16"/>
    </row>
    <row r="27" spans="1:5" ht="15" customHeight="1">
      <c r="A27" s="14">
        <v>41541</v>
      </c>
      <c r="B27" s="15"/>
      <c r="C27" s="16"/>
      <c r="D27" s="16"/>
      <c r="E27" s="16"/>
    </row>
    <row r="28" spans="1:5" ht="15" customHeight="1">
      <c r="A28" s="14">
        <v>41542</v>
      </c>
      <c r="B28" s="16"/>
      <c r="C28" s="16"/>
      <c r="D28" s="16"/>
      <c r="E28" s="16"/>
    </row>
    <row r="29" spans="1:5" ht="15" customHeight="1">
      <c r="A29" s="14">
        <v>41543</v>
      </c>
      <c r="B29" s="16"/>
      <c r="C29" s="16"/>
      <c r="D29" s="16"/>
      <c r="E29" s="16"/>
    </row>
    <row r="30" spans="1:5" ht="15" customHeight="1">
      <c r="A30" s="14">
        <v>41544</v>
      </c>
      <c r="B30" s="16"/>
      <c r="C30" s="16"/>
      <c r="D30" s="16"/>
      <c r="E30" s="16"/>
    </row>
    <row r="31" spans="1:5">
      <c r="A31" s="50"/>
      <c r="B31" s="50"/>
      <c r="C31" s="50"/>
      <c r="D31" s="50">
        <f>SUM(D24:D30)</f>
        <v>0</v>
      </c>
      <c r="E31" s="50"/>
    </row>
    <row r="32" spans="1:5">
      <c r="A32" s="50"/>
      <c r="B32" s="50"/>
      <c r="C32" s="50"/>
      <c r="D32" s="50"/>
      <c r="E32" s="50"/>
    </row>
  </sheetData>
  <mergeCells count="5">
    <mergeCell ref="C3:E3"/>
    <mergeCell ref="B5:E5"/>
    <mergeCell ref="B6:E6"/>
    <mergeCell ref="A9:E9"/>
    <mergeCell ref="A22:E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5"/>
  <sheetViews>
    <sheetView topLeftCell="A3" workbookViewId="0">
      <selection activeCell="C15" sqref="C15"/>
    </sheetView>
  </sheetViews>
  <sheetFormatPr defaultColWidth="9.140625" defaultRowHeight="15"/>
  <cols>
    <col min="1" max="1" width="12.5703125" customWidth="1"/>
    <col min="2" max="2" width="18.140625" customWidth="1"/>
    <col min="3" max="3" width="27.42578125" customWidth="1"/>
    <col min="5" max="5" width="73.140625" customWidth="1"/>
  </cols>
  <sheetData>
    <row r="3" spans="1:5">
      <c r="A3" s="2"/>
      <c r="B3" s="2"/>
      <c r="C3" s="58" t="s">
        <v>0</v>
      </c>
      <c r="D3" s="58"/>
      <c r="E3" s="58"/>
    </row>
    <row r="4" spans="1:5">
      <c r="A4" s="2" t="s">
        <v>1</v>
      </c>
      <c r="B4" s="50">
        <v>6</v>
      </c>
      <c r="C4" s="50"/>
      <c r="D4" s="50"/>
      <c r="E4" s="50"/>
    </row>
    <row r="5" spans="1:5">
      <c r="A5" s="2" t="s">
        <v>2</v>
      </c>
      <c r="B5" s="59" t="s">
        <v>138</v>
      </c>
      <c r="C5" s="59"/>
      <c r="D5" s="59"/>
      <c r="E5" s="59"/>
    </row>
    <row r="6" spans="1:5">
      <c r="A6" s="2" t="s">
        <v>4</v>
      </c>
      <c r="B6" s="59"/>
      <c r="C6" s="59"/>
      <c r="D6" s="59"/>
      <c r="E6" s="59"/>
    </row>
    <row r="9" spans="1:5">
      <c r="A9" s="58" t="s">
        <v>6</v>
      </c>
      <c r="B9" s="58"/>
      <c r="C9" s="58"/>
      <c r="D9" s="58"/>
      <c r="E9" s="58"/>
    </row>
    <row r="10" spans="1:5">
      <c r="A10" s="4" t="s">
        <v>7</v>
      </c>
      <c r="B10" s="4" t="s">
        <v>8</v>
      </c>
      <c r="C10" s="4" t="s">
        <v>9</v>
      </c>
      <c r="D10" s="4" t="s">
        <v>10</v>
      </c>
      <c r="E10" s="4" t="s">
        <v>11</v>
      </c>
    </row>
    <row r="11" spans="1:5">
      <c r="A11" s="11">
        <v>41531</v>
      </c>
      <c r="B11" s="50"/>
      <c r="C11" s="50" t="s">
        <v>139</v>
      </c>
      <c r="D11" s="50">
        <v>2</v>
      </c>
      <c r="E11" s="50"/>
    </row>
    <row r="12" spans="1:5">
      <c r="A12" s="11">
        <v>41531</v>
      </c>
      <c r="B12" s="50"/>
      <c r="C12" s="50" t="s">
        <v>140</v>
      </c>
      <c r="D12" s="50">
        <v>2</v>
      </c>
      <c r="E12" s="50"/>
    </row>
    <row r="13" spans="1:5">
      <c r="A13" s="11">
        <v>41532</v>
      </c>
      <c r="B13" s="50"/>
      <c r="C13" s="50" t="s">
        <v>141</v>
      </c>
      <c r="D13" s="50">
        <v>1</v>
      </c>
      <c r="E13" s="50"/>
    </row>
    <row r="14" spans="1:5">
      <c r="A14" s="11">
        <v>41532</v>
      </c>
      <c r="B14" s="50"/>
      <c r="C14" s="50" t="s">
        <v>142</v>
      </c>
      <c r="D14" s="50">
        <v>1</v>
      </c>
      <c r="E14" s="50"/>
    </row>
    <row r="15" spans="1:5">
      <c r="A15" s="11">
        <v>41532</v>
      </c>
      <c r="B15" s="50"/>
      <c r="C15" s="50" t="s">
        <v>143</v>
      </c>
      <c r="D15" s="50">
        <v>2</v>
      </c>
      <c r="E15" s="50"/>
    </row>
    <row r="16" spans="1:5">
      <c r="A16" s="11">
        <v>41532</v>
      </c>
      <c r="B16" s="50"/>
      <c r="C16" s="50" t="s">
        <v>144</v>
      </c>
      <c r="D16" s="50">
        <v>1</v>
      </c>
      <c r="E16" s="50"/>
    </row>
    <row r="17" spans="1:5">
      <c r="A17" s="11">
        <v>41533</v>
      </c>
      <c r="B17" s="50"/>
      <c r="C17" s="50" t="s">
        <v>145</v>
      </c>
      <c r="D17" s="50">
        <v>2</v>
      </c>
      <c r="E17" s="50"/>
    </row>
    <row r="18" spans="1:5">
      <c r="A18" s="11">
        <v>41534</v>
      </c>
      <c r="B18" s="50"/>
      <c r="C18" s="50" t="s">
        <v>146</v>
      </c>
      <c r="D18" s="50">
        <v>2</v>
      </c>
      <c r="E18" s="50"/>
    </row>
    <row r="19" spans="1:5">
      <c r="A19" s="11">
        <v>41535</v>
      </c>
      <c r="B19" s="50"/>
      <c r="C19" s="50" t="s">
        <v>139</v>
      </c>
      <c r="D19" s="50">
        <v>2</v>
      </c>
      <c r="E19" s="50"/>
    </row>
    <row r="20" spans="1:5">
      <c r="A20" s="11">
        <v>41536</v>
      </c>
      <c r="B20" s="50"/>
      <c r="C20" s="50" t="s">
        <v>147</v>
      </c>
      <c r="D20" s="50">
        <v>1</v>
      </c>
      <c r="E20" s="50"/>
    </row>
    <row r="21" spans="1:5">
      <c r="A21" s="11">
        <v>41536</v>
      </c>
      <c r="B21" s="50"/>
      <c r="C21" s="50" t="s">
        <v>141</v>
      </c>
      <c r="D21" s="50">
        <v>1</v>
      </c>
      <c r="E21" s="50"/>
    </row>
    <row r="30" spans="1:5">
      <c r="A30" s="60" t="s">
        <v>23</v>
      </c>
      <c r="B30" s="61"/>
      <c r="C30" s="50">
        <f>SUM(D11:D24)</f>
        <v>17</v>
      </c>
      <c r="D30" s="50"/>
      <c r="E30" s="50"/>
    </row>
    <row r="32" spans="1:5">
      <c r="A32" s="50"/>
      <c r="B32" s="50"/>
      <c r="C32" s="50"/>
      <c r="D32" s="50"/>
      <c r="E32" s="50"/>
    </row>
    <row r="34" spans="1:5">
      <c r="A34" s="58" t="s">
        <v>148</v>
      </c>
      <c r="B34" s="58"/>
      <c r="C34" s="58"/>
      <c r="D34" s="58"/>
      <c r="E34" s="58"/>
    </row>
    <row r="35" spans="1:5">
      <c r="A35" s="4" t="s">
        <v>7</v>
      </c>
      <c r="B35" s="4" t="s">
        <v>8</v>
      </c>
      <c r="C35" s="4" t="s">
        <v>9</v>
      </c>
      <c r="D35" s="4" t="s">
        <v>10</v>
      </c>
      <c r="E35" s="4" t="s">
        <v>11</v>
      </c>
    </row>
    <row r="36" spans="1:5">
      <c r="A36" s="11"/>
      <c r="B36" s="50"/>
      <c r="C36" s="50"/>
      <c r="D36" s="50"/>
      <c r="E36" s="50"/>
    </row>
    <row r="37" spans="1:5">
      <c r="A37" s="11"/>
      <c r="B37" s="50"/>
      <c r="C37" s="50"/>
      <c r="D37" s="50"/>
      <c r="E37" s="50"/>
    </row>
    <row r="38" spans="1:5">
      <c r="A38" s="11"/>
      <c r="B38" s="50"/>
      <c r="C38" s="50"/>
      <c r="D38" s="50"/>
      <c r="E38" s="50"/>
    </row>
    <row r="39" spans="1:5">
      <c r="A39" s="11"/>
      <c r="B39" s="50"/>
      <c r="C39" s="50"/>
      <c r="D39" s="50"/>
      <c r="E39" s="50"/>
    </row>
    <row r="40" spans="1:5">
      <c r="A40" s="11"/>
      <c r="B40" s="50"/>
      <c r="C40" s="50"/>
      <c r="D40" s="50"/>
      <c r="E40" s="50"/>
    </row>
    <row r="41" spans="1:5">
      <c r="A41" s="11"/>
      <c r="B41" s="50"/>
      <c r="C41" s="50"/>
      <c r="D41" s="50"/>
      <c r="E41" s="50"/>
    </row>
    <row r="42" spans="1:5">
      <c r="A42" s="11"/>
      <c r="B42" s="50"/>
      <c r="C42" s="50"/>
      <c r="D42" s="50"/>
      <c r="E42" s="50"/>
    </row>
    <row r="43" spans="1:5">
      <c r="A43" s="11"/>
      <c r="B43" s="50"/>
      <c r="C43" s="50"/>
      <c r="D43" s="50"/>
      <c r="E43" s="50"/>
    </row>
    <row r="44" spans="1:5">
      <c r="A44" s="11"/>
      <c r="B44" s="50"/>
      <c r="C44" s="50"/>
      <c r="D44" s="50"/>
      <c r="E44" s="50"/>
    </row>
    <row r="45" spans="1:5">
      <c r="A45" s="11"/>
      <c r="B45" s="50"/>
      <c r="C45" s="50"/>
      <c r="D45" s="50"/>
      <c r="E45" s="50"/>
    </row>
    <row r="46" spans="1:5">
      <c r="A46" s="11"/>
      <c r="B46" s="50"/>
      <c r="C46" s="50"/>
      <c r="D46" s="50"/>
      <c r="E46" s="50"/>
    </row>
    <row r="47" spans="1:5">
      <c r="A47" s="50"/>
      <c r="B47" s="50"/>
      <c r="C47" s="50"/>
      <c r="D47" s="50"/>
      <c r="E47" s="50"/>
    </row>
    <row r="48" spans="1:5">
      <c r="A48" s="50"/>
      <c r="B48" s="50"/>
      <c r="C48" s="50"/>
      <c r="D48" s="50"/>
      <c r="E48" s="50"/>
    </row>
    <row r="49" spans="1:5">
      <c r="A49" s="50"/>
      <c r="B49" s="50"/>
      <c r="C49" s="50"/>
      <c r="D49" s="50"/>
      <c r="E49" s="50"/>
    </row>
    <row r="50" spans="1:5">
      <c r="A50" s="50"/>
      <c r="B50" s="50"/>
      <c r="C50" s="50"/>
      <c r="D50" s="50"/>
      <c r="E50" s="50"/>
    </row>
    <row r="51" spans="1:5">
      <c r="A51" s="50"/>
      <c r="B51" s="50"/>
      <c r="C51" s="50"/>
      <c r="D51" s="50"/>
      <c r="E51" s="50"/>
    </row>
    <row r="52" spans="1:5">
      <c r="A52" s="50"/>
      <c r="B52" s="50"/>
      <c r="C52" s="50"/>
      <c r="D52" s="50"/>
      <c r="E52" s="50"/>
    </row>
    <row r="53" spans="1:5">
      <c r="A53" s="50"/>
      <c r="B53" s="50"/>
      <c r="C53" s="50"/>
      <c r="D53" s="50"/>
      <c r="E53" s="50"/>
    </row>
    <row r="54" spans="1:5">
      <c r="A54" s="50"/>
      <c r="B54" s="50"/>
      <c r="C54" s="50"/>
      <c r="D54" s="50"/>
      <c r="E54" s="50"/>
    </row>
    <row r="55" spans="1:5">
      <c r="A55" s="60" t="s">
        <v>23</v>
      </c>
      <c r="B55" s="61"/>
      <c r="C55" s="50">
        <f>SUM(D36:D49)</f>
        <v>0</v>
      </c>
      <c r="D55" s="50"/>
      <c r="E55" s="50"/>
    </row>
  </sheetData>
  <mergeCells count="7">
    <mergeCell ref="A34:E34"/>
    <mergeCell ref="A55:B55"/>
    <mergeCell ref="C3:E3"/>
    <mergeCell ref="B5:E5"/>
    <mergeCell ref="B6:E6"/>
    <mergeCell ref="A9:E9"/>
    <mergeCell ref="A30:B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opLeftCell="A2" workbookViewId="0">
      <selection activeCell="E23" sqref="E23"/>
    </sheetView>
  </sheetViews>
  <sheetFormatPr defaultColWidth="9.140625" defaultRowHeight="15"/>
  <cols>
    <col min="1" max="1" width="12.5703125" customWidth="1"/>
    <col min="2" max="2" width="18.140625" customWidth="1"/>
    <col min="3" max="3" width="68.5703125" customWidth="1"/>
    <col min="5" max="5" width="91.28515625" customWidth="1"/>
  </cols>
  <sheetData>
    <row r="2" spans="1:7">
      <c r="A2" s="2"/>
      <c r="B2" s="2"/>
      <c r="C2" s="58" t="s">
        <v>0</v>
      </c>
      <c r="D2" s="58"/>
      <c r="E2" s="58"/>
      <c r="F2" s="50"/>
      <c r="G2" s="50"/>
    </row>
    <row r="3" spans="1:7">
      <c r="A3" s="2" t="s">
        <v>1</v>
      </c>
      <c r="B3" s="50">
        <v>6</v>
      </c>
      <c r="C3" s="50"/>
      <c r="D3" s="50"/>
      <c r="E3" s="50"/>
      <c r="F3" s="50"/>
      <c r="G3" s="50"/>
    </row>
    <row r="4" spans="1:7">
      <c r="A4" s="2" t="s">
        <v>2</v>
      </c>
      <c r="B4" s="59" t="s">
        <v>149</v>
      </c>
      <c r="C4" s="59"/>
      <c r="D4" s="59"/>
      <c r="E4" s="59"/>
      <c r="F4" s="50"/>
      <c r="G4" s="50"/>
    </row>
    <row r="5" spans="1:7">
      <c r="A5" s="2" t="s">
        <v>4</v>
      </c>
      <c r="B5" s="59" t="s">
        <v>150</v>
      </c>
      <c r="C5" s="59"/>
      <c r="D5" s="59"/>
      <c r="E5" s="59"/>
      <c r="F5" s="50"/>
      <c r="G5" s="50"/>
    </row>
    <row r="8" spans="1:7">
      <c r="A8" s="62" t="s">
        <v>6</v>
      </c>
      <c r="B8" s="62"/>
      <c r="C8" s="62"/>
      <c r="D8" s="62"/>
      <c r="E8" s="62"/>
      <c r="F8" s="50"/>
      <c r="G8" s="50"/>
    </row>
    <row r="9" spans="1:7">
      <c r="A9" s="4" t="s">
        <v>7</v>
      </c>
      <c r="B9" s="4" t="s">
        <v>8</v>
      </c>
      <c r="C9" s="4" t="s">
        <v>9</v>
      </c>
      <c r="D9" s="4" t="s">
        <v>10</v>
      </c>
      <c r="E9" s="4" t="s">
        <v>11</v>
      </c>
      <c r="F9" s="50"/>
      <c r="G9" s="50"/>
    </row>
    <row r="10" spans="1:7">
      <c r="A10" s="13">
        <v>41531</v>
      </c>
      <c r="B10" s="22" t="s">
        <v>151</v>
      </c>
      <c r="C10" s="22" t="s">
        <v>152</v>
      </c>
      <c r="D10" s="22">
        <v>1</v>
      </c>
      <c r="E10" s="50"/>
      <c r="F10" s="50"/>
      <c r="G10" s="50"/>
    </row>
    <row r="11" spans="1:7">
      <c r="A11" s="11">
        <v>41531</v>
      </c>
      <c r="B11" s="50" t="s">
        <v>12</v>
      </c>
      <c r="C11" s="50" t="s">
        <v>91</v>
      </c>
      <c r="D11" s="50">
        <v>2</v>
      </c>
      <c r="E11" s="50"/>
      <c r="F11" s="50"/>
      <c r="G11" s="50"/>
    </row>
    <row r="12" spans="1:7">
      <c r="A12" s="11">
        <v>41531</v>
      </c>
      <c r="B12" s="50" t="s">
        <v>85</v>
      </c>
      <c r="C12" s="50" t="s">
        <v>153</v>
      </c>
      <c r="D12" s="50">
        <v>2</v>
      </c>
      <c r="E12" s="50" t="s">
        <v>154</v>
      </c>
      <c r="F12" s="50"/>
      <c r="G12" s="50"/>
    </row>
    <row r="13" spans="1:7">
      <c r="A13" s="11">
        <v>41531</v>
      </c>
      <c r="B13" s="50" t="s">
        <v>155</v>
      </c>
      <c r="C13" s="50" t="s">
        <v>156</v>
      </c>
      <c r="D13" s="50">
        <v>1</v>
      </c>
      <c r="E13" s="50"/>
      <c r="F13" s="50"/>
      <c r="G13" s="50"/>
    </row>
    <row r="14" spans="1:7">
      <c r="A14" s="11">
        <v>41532</v>
      </c>
      <c r="B14" s="50" t="s">
        <v>85</v>
      </c>
      <c r="C14" s="50" t="s">
        <v>157</v>
      </c>
      <c r="D14" s="50">
        <v>3</v>
      </c>
      <c r="E14" s="50" t="s">
        <v>158</v>
      </c>
      <c r="F14" s="50"/>
      <c r="G14" s="50"/>
    </row>
    <row r="15" spans="1:7">
      <c r="A15" s="11">
        <v>41533</v>
      </c>
      <c r="B15" s="50" t="s">
        <v>55</v>
      </c>
      <c r="C15" s="50" t="s">
        <v>159</v>
      </c>
      <c r="D15" s="50">
        <v>0.5</v>
      </c>
      <c r="E15" s="50"/>
      <c r="F15" s="50"/>
      <c r="G15" s="50"/>
    </row>
    <row r="16" spans="1:7">
      <c r="A16" s="11">
        <v>41534</v>
      </c>
      <c r="B16" s="50" t="s">
        <v>12</v>
      </c>
      <c r="C16" s="50" t="s">
        <v>160</v>
      </c>
      <c r="D16" s="50">
        <v>2</v>
      </c>
      <c r="E16" s="50"/>
      <c r="F16" s="50"/>
      <c r="G16" s="50"/>
    </row>
    <row r="17" spans="1:7">
      <c r="A17" s="11">
        <v>41534</v>
      </c>
      <c r="B17" s="50" t="s">
        <v>85</v>
      </c>
      <c r="C17" s="50" t="s">
        <v>161</v>
      </c>
      <c r="D17" s="50">
        <v>0.5</v>
      </c>
      <c r="E17" s="50" t="s">
        <v>162</v>
      </c>
      <c r="F17" s="50"/>
      <c r="G17" s="50"/>
    </row>
    <row r="18" spans="1:7">
      <c r="A18" s="11">
        <v>41534</v>
      </c>
      <c r="B18" s="50"/>
      <c r="C18" s="50" t="s">
        <v>163</v>
      </c>
      <c r="D18" s="50">
        <v>1</v>
      </c>
      <c r="E18" s="50" t="s">
        <v>164</v>
      </c>
      <c r="F18" s="50"/>
      <c r="G18" s="50"/>
    </row>
    <row r="19" spans="1:7">
      <c r="A19" s="11">
        <v>41535</v>
      </c>
      <c r="B19" s="50" t="s">
        <v>55</v>
      </c>
      <c r="C19" s="50" t="s">
        <v>165</v>
      </c>
      <c r="D19" s="50">
        <v>0.5</v>
      </c>
      <c r="E19" s="50" t="s">
        <v>166</v>
      </c>
      <c r="F19" s="50"/>
      <c r="G19" s="50"/>
    </row>
    <row r="20" spans="1:7">
      <c r="A20" s="11">
        <v>41536</v>
      </c>
      <c r="B20" s="50" t="s">
        <v>55</v>
      </c>
      <c r="C20" s="50" t="s">
        <v>167</v>
      </c>
      <c r="D20" s="50">
        <v>1</v>
      </c>
      <c r="E20" s="50" t="s">
        <v>168</v>
      </c>
      <c r="F20" s="50"/>
      <c r="G20" s="50"/>
    </row>
    <row r="21" spans="1:7">
      <c r="A21" s="11">
        <v>41537</v>
      </c>
      <c r="B21" s="50" t="s">
        <v>169</v>
      </c>
      <c r="C21" s="50" t="s">
        <v>170</v>
      </c>
      <c r="D21" s="50">
        <v>3</v>
      </c>
      <c r="E21" s="50"/>
      <c r="F21" s="50"/>
      <c r="G21" s="50"/>
    </row>
    <row r="24" spans="1:7">
      <c r="A24" s="60" t="s">
        <v>23</v>
      </c>
      <c r="B24" s="61"/>
      <c r="C24" s="50">
        <f>SUM(D10:D21)</f>
        <v>17.5</v>
      </c>
      <c r="D24" s="50"/>
      <c r="E24" s="50"/>
      <c r="F24" s="50"/>
      <c r="G24" s="50"/>
    </row>
    <row r="26" spans="1:7">
      <c r="A26" s="50"/>
      <c r="B26" s="50"/>
      <c r="C26" s="50"/>
      <c r="D26" s="50"/>
      <c r="E26" s="50"/>
      <c r="F26" s="50"/>
      <c r="G26" s="50"/>
    </row>
    <row r="27" spans="1:7">
      <c r="A27" s="50"/>
      <c r="B27" s="50"/>
      <c r="C27" s="50"/>
      <c r="D27" s="50"/>
      <c r="E27" s="50"/>
      <c r="F27" s="50"/>
      <c r="G27" s="50"/>
    </row>
    <row r="28" spans="1:7" s="1" customFormat="1">
      <c r="A28" s="62" t="s">
        <v>96</v>
      </c>
      <c r="B28" s="62"/>
      <c r="C28" s="62"/>
      <c r="D28" s="62"/>
      <c r="E28" s="62"/>
      <c r="F28" s="50"/>
      <c r="G28" s="50"/>
    </row>
    <row r="29" spans="1:7" s="1" customFormat="1">
      <c r="A29" s="4" t="s">
        <v>7</v>
      </c>
      <c r="B29" s="4" t="s">
        <v>8</v>
      </c>
      <c r="C29" s="4" t="s">
        <v>9</v>
      </c>
      <c r="D29" s="4" t="s">
        <v>10</v>
      </c>
      <c r="E29" s="4" t="s">
        <v>11</v>
      </c>
      <c r="F29" s="50"/>
      <c r="G29" s="50"/>
    </row>
    <row r="30" spans="1:7">
      <c r="A30" s="11">
        <v>41538</v>
      </c>
      <c r="B30" s="50" t="s">
        <v>169</v>
      </c>
      <c r="C30" s="50" t="s">
        <v>171</v>
      </c>
      <c r="D30" s="50">
        <v>2</v>
      </c>
      <c r="E30" s="50" t="s">
        <v>172</v>
      </c>
      <c r="F30" s="50"/>
      <c r="G30" s="50"/>
    </row>
    <row r="31" spans="1:7">
      <c r="A31" s="11">
        <v>41538</v>
      </c>
      <c r="B31" s="50" t="s">
        <v>173</v>
      </c>
      <c r="C31" s="50" t="s">
        <v>174</v>
      </c>
      <c r="D31" s="50">
        <v>1</v>
      </c>
      <c r="E31" s="50"/>
      <c r="F31" s="50"/>
      <c r="G31" s="50"/>
    </row>
  </sheetData>
  <mergeCells count="6">
    <mergeCell ref="A28:E28"/>
    <mergeCell ref="C2:E2"/>
    <mergeCell ref="B4:E4"/>
    <mergeCell ref="B5:E5"/>
    <mergeCell ref="A8:E8"/>
    <mergeCell ref="A24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"/>
  <sheetViews>
    <sheetView topLeftCell="A3" workbookViewId="0">
      <selection activeCell="C18" sqref="C18"/>
    </sheetView>
  </sheetViews>
  <sheetFormatPr defaultColWidth="9.140625" defaultRowHeight="15"/>
  <cols>
    <col min="1" max="1" width="12.5703125" customWidth="1"/>
    <col min="2" max="2" width="16.140625" customWidth="1"/>
    <col min="3" max="3" width="32.7109375" customWidth="1"/>
    <col min="5" max="5" width="73.140625" customWidth="1"/>
  </cols>
  <sheetData>
    <row r="3" spans="1:5">
      <c r="A3" s="2"/>
      <c r="B3" s="2"/>
      <c r="C3" s="58" t="s">
        <v>0</v>
      </c>
      <c r="D3" s="58"/>
      <c r="E3" s="58"/>
    </row>
    <row r="4" spans="1:5">
      <c r="A4" s="2" t="s">
        <v>1</v>
      </c>
      <c r="B4" s="50">
        <v>6</v>
      </c>
      <c r="C4" s="50"/>
      <c r="D4" s="50"/>
      <c r="E4" s="50"/>
    </row>
    <row r="5" spans="1:5">
      <c r="A5" s="2" t="s">
        <v>2</v>
      </c>
      <c r="B5" s="59" t="s">
        <v>175</v>
      </c>
      <c r="C5" s="59"/>
      <c r="D5" s="59"/>
      <c r="E5" s="59"/>
    </row>
    <row r="6" spans="1:5">
      <c r="A6" s="2" t="s">
        <v>4</v>
      </c>
      <c r="B6" s="59" t="s">
        <v>176</v>
      </c>
      <c r="C6" s="59"/>
      <c r="D6" s="59"/>
      <c r="E6" s="59"/>
    </row>
    <row r="9" spans="1:5">
      <c r="A9" s="58" t="s">
        <v>6</v>
      </c>
      <c r="B9" s="58"/>
      <c r="C9" s="58"/>
      <c r="D9" s="58"/>
      <c r="E9" s="58"/>
    </row>
    <row r="10" spans="1:5">
      <c r="A10" s="4" t="s">
        <v>7</v>
      </c>
      <c r="B10" s="4" t="s">
        <v>8</v>
      </c>
      <c r="C10" s="4" t="s">
        <v>9</v>
      </c>
      <c r="D10" s="4" t="s">
        <v>10</v>
      </c>
      <c r="E10" s="4" t="s">
        <v>11</v>
      </c>
    </row>
    <row r="11" spans="1:5">
      <c r="A11" s="11">
        <v>41532</v>
      </c>
      <c r="B11" s="50" t="s">
        <v>12</v>
      </c>
      <c r="C11" s="50" t="s">
        <v>177</v>
      </c>
      <c r="D11" s="50">
        <v>2</v>
      </c>
      <c r="E11" s="50"/>
    </row>
    <row r="12" spans="1:5">
      <c r="A12" s="11">
        <v>41533</v>
      </c>
      <c r="B12" s="50" t="s">
        <v>12</v>
      </c>
      <c r="C12" s="50" t="s">
        <v>178</v>
      </c>
      <c r="D12" s="50">
        <v>3</v>
      </c>
      <c r="E12" s="50"/>
    </row>
    <row r="13" spans="1:5">
      <c r="A13" s="11">
        <v>41534</v>
      </c>
      <c r="B13" s="50" t="s">
        <v>12</v>
      </c>
      <c r="C13" s="50" t="s">
        <v>16</v>
      </c>
      <c r="D13" s="50">
        <v>1.5</v>
      </c>
      <c r="E13" s="50"/>
    </row>
    <row r="14" spans="1:5">
      <c r="A14" s="11">
        <v>41534</v>
      </c>
      <c r="B14" s="50" t="s">
        <v>12</v>
      </c>
      <c r="C14" s="50" t="s">
        <v>179</v>
      </c>
      <c r="D14" s="50">
        <v>1.5</v>
      </c>
      <c r="E14" s="50"/>
    </row>
    <row r="15" spans="1:5">
      <c r="A15" s="11">
        <v>41535</v>
      </c>
      <c r="B15" s="50" t="s">
        <v>85</v>
      </c>
      <c r="C15" s="50" t="s">
        <v>180</v>
      </c>
      <c r="D15" s="50">
        <v>2</v>
      </c>
      <c r="E15" s="50"/>
    </row>
    <row r="16" spans="1:5">
      <c r="A16" s="11">
        <v>41535</v>
      </c>
      <c r="B16" s="50" t="s">
        <v>181</v>
      </c>
      <c r="C16" s="50" t="s">
        <v>182</v>
      </c>
      <c r="D16" s="50">
        <v>1</v>
      </c>
      <c r="E16" s="50"/>
    </row>
    <row r="17" spans="1:5">
      <c r="A17" s="50"/>
      <c r="B17" s="50"/>
      <c r="C17" s="50" t="s">
        <v>183</v>
      </c>
      <c r="D17" s="50">
        <v>1</v>
      </c>
      <c r="E17" s="50"/>
    </row>
    <row r="18" spans="1:5">
      <c r="A18" s="50"/>
      <c r="B18" s="50"/>
      <c r="C18" s="50" t="s">
        <v>94</v>
      </c>
      <c r="D18" s="50">
        <v>3</v>
      </c>
      <c r="E18" s="50"/>
    </row>
    <row r="29" spans="1:5">
      <c r="A29" s="60" t="s">
        <v>23</v>
      </c>
      <c r="B29" s="61"/>
      <c r="C29" s="50">
        <f>SUM(D11:D23)</f>
        <v>15</v>
      </c>
      <c r="D29" s="50"/>
      <c r="E29" s="50"/>
    </row>
    <row r="31" spans="1:5">
      <c r="A31" s="58" t="s">
        <v>96</v>
      </c>
      <c r="B31" s="58"/>
      <c r="C31" s="58"/>
      <c r="D31" s="58"/>
      <c r="E31" s="58"/>
    </row>
    <row r="32" spans="1:5">
      <c r="A32" s="4" t="s">
        <v>7</v>
      </c>
      <c r="B32" s="4" t="s">
        <v>8</v>
      </c>
      <c r="C32" s="4" t="s">
        <v>9</v>
      </c>
      <c r="D32" s="4" t="s">
        <v>10</v>
      </c>
      <c r="E32" s="4" t="s">
        <v>11</v>
      </c>
    </row>
    <row r="33" spans="1:5">
      <c r="A33" s="11">
        <v>41538</v>
      </c>
      <c r="B33" s="50" t="s">
        <v>181</v>
      </c>
      <c r="C33" s="50" t="s">
        <v>182</v>
      </c>
      <c r="D33" s="50">
        <v>1</v>
      </c>
      <c r="E33" s="50"/>
    </row>
    <row r="34" spans="1:5">
      <c r="A34" s="11">
        <v>41538</v>
      </c>
      <c r="B34" s="50"/>
      <c r="C34" s="50" t="s">
        <v>183</v>
      </c>
      <c r="D34" s="50">
        <v>0.5</v>
      </c>
      <c r="E34" s="50"/>
    </row>
    <row r="35" spans="1:5">
      <c r="A35" s="11">
        <v>41538</v>
      </c>
      <c r="B35" s="50"/>
      <c r="C35" s="50" t="s">
        <v>94</v>
      </c>
      <c r="D35" s="50">
        <v>1</v>
      </c>
      <c r="E35" s="50"/>
    </row>
    <row r="36" spans="1:5">
      <c r="A36" s="11">
        <v>41538</v>
      </c>
      <c r="B36" s="50"/>
      <c r="C36" s="50" t="s">
        <v>184</v>
      </c>
      <c r="D36" s="50">
        <v>3</v>
      </c>
      <c r="E36" s="50"/>
    </row>
    <row r="37" spans="1:5">
      <c r="A37" s="50"/>
      <c r="B37" s="50"/>
      <c r="C37" s="50"/>
      <c r="D37" s="50"/>
      <c r="E37" s="50"/>
    </row>
    <row r="38" spans="1:5">
      <c r="A38" s="50"/>
      <c r="B38" s="50"/>
      <c r="C38" s="50"/>
      <c r="D38" s="50"/>
      <c r="E38" s="50"/>
    </row>
    <row r="39" spans="1:5">
      <c r="A39" s="50"/>
      <c r="B39" s="50"/>
      <c r="C39" s="50"/>
      <c r="D39" s="50"/>
      <c r="E39" s="50"/>
    </row>
    <row r="40" spans="1:5">
      <c r="A40" s="50"/>
      <c r="B40" s="50"/>
      <c r="C40" s="50"/>
      <c r="D40" s="50"/>
      <c r="E40" s="50"/>
    </row>
    <row r="41" spans="1:5">
      <c r="A41" s="50"/>
      <c r="B41" s="50"/>
      <c r="C41" s="50"/>
      <c r="D41" s="50"/>
      <c r="E41" s="50"/>
    </row>
    <row r="42" spans="1:5">
      <c r="A42" s="50"/>
      <c r="B42" s="50"/>
      <c r="C42" s="50"/>
      <c r="D42" s="50"/>
      <c r="E42" s="50"/>
    </row>
    <row r="43" spans="1:5">
      <c r="A43" s="50"/>
      <c r="B43" s="50"/>
      <c r="C43" s="50"/>
      <c r="D43" s="50"/>
      <c r="E43" s="50"/>
    </row>
    <row r="44" spans="1:5">
      <c r="A44" s="50"/>
      <c r="B44" s="50"/>
      <c r="C44" s="50"/>
      <c r="D44" s="50"/>
      <c r="E44" s="50"/>
    </row>
    <row r="45" spans="1:5">
      <c r="A45" s="50"/>
      <c r="B45" s="50"/>
      <c r="C45" s="50"/>
      <c r="D45" s="50"/>
      <c r="E45" s="50"/>
    </row>
    <row r="46" spans="1:5">
      <c r="A46" s="60" t="s">
        <v>23</v>
      </c>
      <c r="B46" s="61"/>
      <c r="C46" s="50">
        <f>SUM(D33:D40)</f>
        <v>5.5</v>
      </c>
      <c r="D46" s="50"/>
      <c r="E46" s="50"/>
    </row>
    <row r="47" spans="1:5">
      <c r="A47" s="50"/>
      <c r="B47" s="50"/>
      <c r="C47" s="50"/>
      <c r="D47" s="50"/>
      <c r="E47" s="50"/>
    </row>
    <row r="48" spans="1:5">
      <c r="A48" s="50"/>
      <c r="B48" s="50"/>
      <c r="C48" s="50"/>
      <c r="D48" s="50"/>
      <c r="E48" s="50"/>
    </row>
    <row r="49" spans="1:5">
      <c r="A49" s="50"/>
      <c r="B49" s="50"/>
      <c r="C49" s="50"/>
      <c r="D49" s="50"/>
      <c r="E49" s="50"/>
    </row>
    <row r="50" spans="1:5">
      <c r="A50" s="50"/>
      <c r="B50" s="50"/>
      <c r="C50" s="50"/>
      <c r="D50" s="50"/>
      <c r="E50" s="50"/>
    </row>
    <row r="51" spans="1:5">
      <c r="A51" s="50"/>
      <c r="B51" s="50"/>
      <c r="C51" s="50"/>
      <c r="D51" s="50"/>
      <c r="E51" s="50"/>
    </row>
  </sheetData>
  <mergeCells count="7">
    <mergeCell ref="A31:E31"/>
    <mergeCell ref="A46:B46"/>
    <mergeCell ref="C3:E3"/>
    <mergeCell ref="B5:E5"/>
    <mergeCell ref="B6:E6"/>
    <mergeCell ref="A9:E9"/>
    <mergeCell ref="A29:B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workbookViewId="0">
      <selection activeCell="E32" sqref="E32"/>
    </sheetView>
  </sheetViews>
  <sheetFormatPr defaultColWidth="9.140625" defaultRowHeight="15"/>
  <cols>
    <col min="1" max="1" width="27.42578125" customWidth="1"/>
    <col min="2" max="2" width="18.140625" customWidth="1"/>
    <col min="3" max="3" width="27.42578125" customWidth="1"/>
    <col min="5" max="5" width="73.140625" customWidth="1"/>
  </cols>
  <sheetData>
    <row r="2" spans="1:6">
      <c r="A2" s="2"/>
      <c r="B2" s="2"/>
      <c r="C2" s="58" t="s">
        <v>0</v>
      </c>
      <c r="D2" s="58"/>
      <c r="E2" s="58"/>
      <c r="F2" s="50"/>
    </row>
    <row r="3" spans="1:6">
      <c r="A3" s="2" t="s">
        <v>1</v>
      </c>
      <c r="B3" s="50">
        <v>6</v>
      </c>
      <c r="C3" s="50"/>
      <c r="D3" s="50"/>
      <c r="E3" s="50"/>
      <c r="F3" s="50"/>
    </row>
    <row r="4" spans="1:6">
      <c r="A4" s="2" t="s">
        <v>2</v>
      </c>
      <c r="B4" s="59" t="s">
        <v>185</v>
      </c>
      <c r="C4" s="59"/>
      <c r="D4" s="59"/>
      <c r="E4" s="59"/>
      <c r="F4" s="50"/>
    </row>
    <row r="5" spans="1:6">
      <c r="A5" s="2" t="s">
        <v>4</v>
      </c>
      <c r="B5" s="59" t="s">
        <v>186</v>
      </c>
      <c r="C5" s="59"/>
      <c r="D5" s="59"/>
      <c r="E5" s="59"/>
      <c r="F5" s="50"/>
    </row>
    <row r="8" spans="1:6">
      <c r="A8" s="62" t="s">
        <v>6</v>
      </c>
      <c r="B8" s="62"/>
      <c r="C8" s="62"/>
      <c r="D8" s="62"/>
      <c r="E8" s="62"/>
      <c r="F8" s="50"/>
    </row>
    <row r="9" spans="1:6">
      <c r="A9" s="4" t="s">
        <v>7</v>
      </c>
      <c r="B9" s="4" t="s">
        <v>8</v>
      </c>
      <c r="C9" s="4" t="s">
        <v>9</v>
      </c>
      <c r="D9" s="4" t="s">
        <v>10</v>
      </c>
      <c r="E9" s="4" t="s">
        <v>11</v>
      </c>
      <c r="F9" s="50"/>
    </row>
    <row r="10" spans="1:6">
      <c r="A10" s="11">
        <v>41531</v>
      </c>
      <c r="B10" s="50" t="s">
        <v>187</v>
      </c>
      <c r="C10" s="50" t="s">
        <v>188</v>
      </c>
      <c r="D10" s="50">
        <v>3</v>
      </c>
      <c r="E10" s="50" t="s">
        <v>189</v>
      </c>
      <c r="F10" s="50"/>
    </row>
    <row r="11" spans="1:6">
      <c r="A11" s="11">
        <v>41531</v>
      </c>
      <c r="B11" s="50" t="s">
        <v>190</v>
      </c>
      <c r="C11" s="50"/>
      <c r="D11" s="50">
        <v>5</v>
      </c>
      <c r="E11" s="50" t="s">
        <v>191</v>
      </c>
      <c r="F11" s="50"/>
    </row>
    <row r="12" spans="1:6">
      <c r="A12" s="11">
        <v>41532</v>
      </c>
      <c r="B12" s="50" t="s">
        <v>192</v>
      </c>
      <c r="C12" s="50"/>
      <c r="D12" s="50">
        <v>4</v>
      </c>
      <c r="E12" s="50" t="s">
        <v>193</v>
      </c>
      <c r="F12" s="50"/>
    </row>
    <row r="13" spans="1:6">
      <c r="A13" s="50" t="s">
        <v>45</v>
      </c>
      <c r="B13" s="50" t="s">
        <v>92</v>
      </c>
      <c r="C13" s="50" t="s">
        <v>194</v>
      </c>
      <c r="D13" s="50">
        <v>3</v>
      </c>
      <c r="E13" s="50"/>
      <c r="F13" s="50"/>
    </row>
    <row r="14" spans="1:6">
      <c r="A14" s="50" t="s">
        <v>45</v>
      </c>
      <c r="B14" s="50" t="s">
        <v>195</v>
      </c>
      <c r="C14" s="50" t="s">
        <v>196</v>
      </c>
      <c r="D14" s="50">
        <v>0.2</v>
      </c>
      <c r="E14" s="50"/>
      <c r="F14" s="50"/>
    </row>
    <row r="15" spans="1:6">
      <c r="A15" s="50" t="s">
        <v>45</v>
      </c>
      <c r="B15" s="50" t="s">
        <v>187</v>
      </c>
      <c r="C15" s="50" t="s">
        <v>188</v>
      </c>
      <c r="D15" s="50">
        <v>0.1</v>
      </c>
      <c r="E15" s="50"/>
      <c r="F15" s="50"/>
    </row>
    <row r="16" spans="1:6">
      <c r="A16" s="11">
        <v>41533</v>
      </c>
      <c r="B16" s="50" t="s">
        <v>12</v>
      </c>
      <c r="C16" s="50" t="s">
        <v>197</v>
      </c>
      <c r="D16" s="50">
        <v>3</v>
      </c>
      <c r="E16" s="50"/>
      <c r="F16" s="50"/>
    </row>
    <row r="17" spans="1:6">
      <c r="A17" s="11">
        <v>41534</v>
      </c>
      <c r="B17" s="50" t="s">
        <v>198</v>
      </c>
      <c r="C17" s="50" t="s">
        <v>199</v>
      </c>
      <c r="D17" s="50">
        <v>1.3</v>
      </c>
      <c r="E17" s="50"/>
      <c r="F17" s="50"/>
    </row>
    <row r="18" spans="1:6">
      <c r="A18" s="11">
        <v>41534</v>
      </c>
      <c r="B18" s="50" t="s">
        <v>17</v>
      </c>
      <c r="C18" s="50" t="s">
        <v>200</v>
      </c>
      <c r="D18" s="50">
        <v>2</v>
      </c>
      <c r="E18" s="50" t="s">
        <v>201</v>
      </c>
      <c r="F18" s="50"/>
    </row>
    <row r="29" spans="1:6">
      <c r="A29" s="60" t="s">
        <v>23</v>
      </c>
      <c r="B29" s="61"/>
      <c r="C29" s="50">
        <f>SUM(D10:D23)</f>
        <v>21.599999999999998</v>
      </c>
      <c r="D29" s="50"/>
      <c r="E29" s="50"/>
      <c r="F29" s="50"/>
    </row>
    <row r="31" spans="1:6">
      <c r="A31" s="50"/>
      <c r="B31" s="50"/>
      <c r="C31" s="50"/>
      <c r="D31" s="50"/>
      <c r="E31" s="50"/>
      <c r="F31" s="50"/>
    </row>
  </sheetData>
  <mergeCells count="5">
    <mergeCell ref="A29:B29"/>
    <mergeCell ref="C2:E2"/>
    <mergeCell ref="B4:E4"/>
    <mergeCell ref="B5:E5"/>
    <mergeCell ref="A8:E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2"/>
  <sheetViews>
    <sheetView topLeftCell="A3" workbookViewId="0">
      <selection activeCell="E34" sqref="E34"/>
    </sheetView>
  </sheetViews>
  <sheetFormatPr defaultColWidth="9.140625" defaultRowHeight="15"/>
  <cols>
    <col min="1" max="1" width="12.5703125" customWidth="1"/>
    <col min="2" max="2" width="18.140625" customWidth="1"/>
    <col min="3" max="3" width="27.42578125" customWidth="1"/>
    <col min="5" max="5" width="73.140625" customWidth="1"/>
  </cols>
  <sheetData>
    <row r="3" spans="1:5">
      <c r="A3" s="2"/>
      <c r="B3" s="2"/>
      <c r="C3" s="58" t="s">
        <v>0</v>
      </c>
      <c r="D3" s="58"/>
      <c r="E3" s="58"/>
    </row>
    <row r="4" spans="1:5">
      <c r="A4" s="2" t="s">
        <v>1</v>
      </c>
      <c r="B4" s="50">
        <v>6</v>
      </c>
      <c r="C4" s="50"/>
      <c r="D4" s="50"/>
      <c r="E4" s="50"/>
    </row>
    <row r="5" spans="1:5">
      <c r="A5" s="2" t="s">
        <v>2</v>
      </c>
      <c r="B5" s="59"/>
      <c r="C5" s="59"/>
      <c r="D5" s="59"/>
      <c r="E5" s="59"/>
    </row>
    <row r="6" spans="1:5">
      <c r="A6" s="2" t="s">
        <v>4</v>
      </c>
      <c r="B6" s="59"/>
      <c r="C6" s="59"/>
      <c r="D6" s="59"/>
      <c r="E6" s="59"/>
    </row>
    <row r="9" spans="1:5">
      <c r="A9" s="58" t="s">
        <v>6</v>
      </c>
      <c r="B9" s="58"/>
      <c r="C9" s="58"/>
      <c r="D9" s="58"/>
      <c r="E9" s="58"/>
    </row>
    <row r="10" spans="1:5">
      <c r="A10" s="4" t="s">
        <v>7</v>
      </c>
      <c r="B10" s="4" t="s">
        <v>8</v>
      </c>
      <c r="C10" s="4" t="s">
        <v>9</v>
      </c>
      <c r="D10" s="4" t="s">
        <v>10</v>
      </c>
      <c r="E10" s="4" t="s">
        <v>11</v>
      </c>
    </row>
    <row r="11" spans="1:5">
      <c r="A11" s="3"/>
      <c r="B11" s="50"/>
      <c r="C11" s="50"/>
      <c r="D11" s="50"/>
      <c r="E11" s="50"/>
    </row>
    <row r="32" spans="1:3">
      <c r="A32" s="60" t="s">
        <v>23</v>
      </c>
      <c r="B32" s="61"/>
      <c r="C32" s="50">
        <f>SUM(D11:D26)</f>
        <v>0</v>
      </c>
    </row>
  </sheetData>
  <mergeCells count="5">
    <mergeCell ref="C3:E3"/>
    <mergeCell ref="B5:E5"/>
    <mergeCell ref="B6:E6"/>
    <mergeCell ref="A9:E9"/>
    <mergeCell ref="A32:B3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30" workbookViewId="0">
      <selection activeCell="A49" sqref="A49"/>
    </sheetView>
  </sheetViews>
  <sheetFormatPr defaultColWidth="9.140625" defaultRowHeight="15"/>
  <cols>
    <col min="1" max="1" width="51.28515625" customWidth="1"/>
    <col min="2" max="2" width="11" customWidth="1"/>
    <col min="3" max="3" width="44.85546875" customWidth="1"/>
    <col min="5" max="5" width="36.42578125" customWidth="1"/>
  </cols>
  <sheetData>
    <row r="1" spans="1:5" ht="21.75" customHeight="1">
      <c r="A1" s="5" t="s">
        <v>202</v>
      </c>
      <c r="B1" s="50"/>
      <c r="C1" s="5" t="s">
        <v>203</v>
      </c>
      <c r="D1" s="50"/>
      <c r="E1" s="5" t="s">
        <v>204</v>
      </c>
    </row>
    <row r="2" spans="1:5">
      <c r="A2" s="6" t="s">
        <v>205</v>
      </c>
      <c r="B2" s="50"/>
      <c r="C2" s="6" t="s">
        <v>205</v>
      </c>
      <c r="D2" s="50"/>
      <c r="E2" s="6" t="s">
        <v>205</v>
      </c>
    </row>
    <row r="3" spans="1:5" ht="40.5" customHeight="1">
      <c r="A3" s="7" t="s">
        <v>206</v>
      </c>
      <c r="B3" s="50"/>
      <c r="C3" s="7" t="s">
        <v>207</v>
      </c>
      <c r="D3" s="50"/>
      <c r="E3" s="7" t="s">
        <v>208</v>
      </c>
    </row>
    <row r="4" spans="1:5" ht="24.75" customHeight="1">
      <c r="A4" s="7" t="s">
        <v>209</v>
      </c>
      <c r="B4" s="50"/>
      <c r="C4" s="7" t="s">
        <v>210</v>
      </c>
      <c r="D4" s="50"/>
      <c r="E4" s="7" t="s">
        <v>211</v>
      </c>
    </row>
    <row r="5" spans="1:5" ht="18" customHeight="1">
      <c r="A5" s="7" t="s">
        <v>212</v>
      </c>
      <c r="B5" s="50"/>
      <c r="C5" s="7" t="s">
        <v>213</v>
      </c>
      <c r="D5" s="50"/>
      <c r="E5" s="50"/>
    </row>
    <row r="6" spans="1:5" ht="29.25" customHeight="1">
      <c r="A6" s="7" t="s">
        <v>214</v>
      </c>
      <c r="B6" s="50"/>
      <c r="C6" s="7" t="s">
        <v>215</v>
      </c>
      <c r="D6" s="50"/>
      <c r="E6" s="5" t="s">
        <v>216</v>
      </c>
    </row>
    <row r="7" spans="1:5" ht="25.5" customHeight="1">
      <c r="A7" s="7" t="s">
        <v>217</v>
      </c>
      <c r="B7" s="50"/>
      <c r="C7" s="7" t="s">
        <v>218</v>
      </c>
      <c r="D7" s="50"/>
      <c r="E7" s="6" t="s">
        <v>205</v>
      </c>
    </row>
    <row r="8" spans="1:5" ht="29.25" customHeight="1">
      <c r="A8" s="7" t="s">
        <v>219</v>
      </c>
      <c r="B8" s="50"/>
      <c r="C8" s="7" t="s">
        <v>220</v>
      </c>
      <c r="D8" s="50"/>
      <c r="E8" s="7" t="s">
        <v>192</v>
      </c>
    </row>
    <row r="9" spans="1:5" ht="30" customHeight="1">
      <c r="A9" s="7" t="s">
        <v>221</v>
      </c>
      <c r="B9" s="50"/>
      <c r="C9" s="7" t="s">
        <v>222</v>
      </c>
      <c r="D9" s="50"/>
      <c r="E9" s="7" t="s">
        <v>223</v>
      </c>
    </row>
    <row r="10" spans="1:5" ht="36" customHeight="1">
      <c r="A10" s="7" t="s">
        <v>224</v>
      </c>
      <c r="B10" s="50"/>
      <c r="C10" s="7" t="s">
        <v>225</v>
      </c>
      <c r="D10" s="50"/>
      <c r="E10" s="7" t="s">
        <v>226</v>
      </c>
    </row>
    <row r="11" spans="1:5" ht="33" customHeight="1">
      <c r="A11" s="7" t="s">
        <v>227</v>
      </c>
      <c r="B11" s="50"/>
      <c r="C11" s="63"/>
      <c r="D11" s="50"/>
      <c r="E11" s="7" t="s">
        <v>228</v>
      </c>
    </row>
    <row r="12" spans="1:5" ht="56.25" customHeight="1">
      <c r="A12" s="7" t="s">
        <v>229</v>
      </c>
      <c r="B12" s="50"/>
      <c r="C12" s="64"/>
      <c r="D12" s="50"/>
      <c r="E12" s="7" t="s">
        <v>230</v>
      </c>
    </row>
    <row r="13" spans="1:5" ht="19.5" customHeight="1">
      <c r="A13" s="8"/>
      <c r="B13" s="50"/>
      <c r="C13" s="5" t="s">
        <v>231</v>
      </c>
      <c r="D13" s="50"/>
      <c r="E13" s="7" t="s">
        <v>232</v>
      </c>
    </row>
    <row r="14" spans="1:5" ht="33.75" customHeight="1">
      <c r="A14" s="5" t="s">
        <v>233</v>
      </c>
      <c r="B14" s="50"/>
      <c r="C14" s="6" t="s">
        <v>205</v>
      </c>
      <c r="D14" s="50"/>
      <c r="E14" s="7" t="s">
        <v>234</v>
      </c>
    </row>
    <row r="15" spans="1:5" ht="38.25" customHeight="1">
      <c r="A15" s="6" t="s">
        <v>205</v>
      </c>
      <c r="B15" s="50"/>
      <c r="C15" s="7" t="s">
        <v>235</v>
      </c>
      <c r="D15" s="50"/>
      <c r="E15" s="7" t="s">
        <v>236</v>
      </c>
    </row>
    <row r="16" spans="1:5" ht="36.75" customHeight="1">
      <c r="A16" s="7" t="s">
        <v>237</v>
      </c>
      <c r="B16" s="50"/>
      <c r="C16" s="7" t="s">
        <v>238</v>
      </c>
      <c r="D16" s="50"/>
      <c r="E16" s="7" t="s">
        <v>239</v>
      </c>
    </row>
    <row r="17" spans="1:5" ht="31.5" customHeight="1">
      <c r="A17" s="7" t="s">
        <v>240</v>
      </c>
      <c r="B17" s="50"/>
      <c r="C17" s="7" t="s">
        <v>241</v>
      </c>
      <c r="D17" s="50"/>
      <c r="E17" s="7" t="s">
        <v>242</v>
      </c>
    </row>
    <row r="18" spans="1:5" ht="26.25" customHeight="1">
      <c r="A18" s="7" t="s">
        <v>243</v>
      </c>
      <c r="B18" s="50"/>
      <c r="C18" s="7" t="s">
        <v>244</v>
      </c>
      <c r="D18" s="50"/>
      <c r="E18" s="7" t="s">
        <v>245</v>
      </c>
    </row>
    <row r="19" spans="1:5" ht="22.5" customHeight="1">
      <c r="A19" s="7" t="s">
        <v>246</v>
      </c>
      <c r="B19" s="50"/>
      <c r="C19" s="7" t="s">
        <v>190</v>
      </c>
      <c r="D19" s="50"/>
      <c r="E19" s="7" t="s">
        <v>247</v>
      </c>
    </row>
    <row r="20" spans="1:5" ht="20.25" customHeight="1">
      <c r="A20" s="7" t="s">
        <v>248</v>
      </c>
      <c r="B20" s="50"/>
      <c r="C20" s="50"/>
      <c r="D20" s="50"/>
      <c r="E20" s="7" t="s">
        <v>249</v>
      </c>
    </row>
    <row r="21" spans="1:5" ht="32.25" customHeight="1">
      <c r="A21" s="8"/>
      <c r="B21" s="50"/>
      <c r="C21" s="50"/>
      <c r="D21" s="50"/>
      <c r="E21" s="7" t="s">
        <v>250</v>
      </c>
    </row>
    <row r="22" spans="1:5" ht="37.5" customHeight="1">
      <c r="A22" s="5" t="s">
        <v>251</v>
      </c>
      <c r="B22" s="50"/>
      <c r="C22" s="5" t="s">
        <v>252</v>
      </c>
      <c r="D22" s="50"/>
      <c r="E22" s="7" t="s">
        <v>253</v>
      </c>
    </row>
    <row r="23" spans="1:5" ht="28.5" customHeight="1">
      <c r="A23" s="6" t="s">
        <v>205</v>
      </c>
      <c r="B23" s="50"/>
      <c r="C23" s="6" t="s">
        <v>205</v>
      </c>
      <c r="D23" s="50"/>
      <c r="E23" s="7" t="s">
        <v>254</v>
      </c>
    </row>
    <row r="24" spans="1:5" ht="36.75" customHeight="1">
      <c r="A24" s="7" t="s">
        <v>255</v>
      </c>
      <c r="B24" s="50"/>
      <c r="C24" s="7" t="s">
        <v>256</v>
      </c>
      <c r="D24" s="50"/>
      <c r="E24" s="7" t="s">
        <v>257</v>
      </c>
    </row>
    <row r="25" spans="1:5" ht="23.25" customHeight="1">
      <c r="A25" s="7" t="s">
        <v>258</v>
      </c>
      <c r="B25" s="50"/>
      <c r="C25" s="7" t="s">
        <v>259</v>
      </c>
      <c r="D25" s="50"/>
      <c r="E25" s="7" t="s">
        <v>260</v>
      </c>
    </row>
    <row r="26" spans="1:5" ht="30.75" customHeight="1">
      <c r="A26" s="7" t="s">
        <v>261</v>
      </c>
      <c r="B26" s="50"/>
      <c r="C26" s="7" t="s">
        <v>262</v>
      </c>
      <c r="D26" s="50"/>
      <c r="E26" s="50"/>
    </row>
    <row r="27" spans="1:5" ht="39" customHeight="1">
      <c r="A27" s="7" t="s">
        <v>263</v>
      </c>
      <c r="B27" s="50"/>
      <c r="C27" s="7" t="s">
        <v>264</v>
      </c>
      <c r="D27" s="50"/>
      <c r="E27" s="50"/>
    </row>
    <row r="28" spans="1:5" ht="33" customHeight="1">
      <c r="A28" s="7" t="s">
        <v>265</v>
      </c>
      <c r="B28" s="50"/>
      <c r="C28" s="7" t="s">
        <v>266</v>
      </c>
      <c r="D28" s="50"/>
      <c r="E28" s="50"/>
    </row>
    <row r="29" spans="1:5" ht="32.25" customHeight="1">
      <c r="A29" s="7" t="s">
        <v>267</v>
      </c>
      <c r="B29" s="50"/>
      <c r="C29" s="7" t="s">
        <v>268</v>
      </c>
      <c r="D29" s="50"/>
      <c r="E29" s="50"/>
    </row>
    <row r="30" spans="1:5" ht="17.25" customHeight="1">
      <c r="A30" s="7" t="s">
        <v>269</v>
      </c>
      <c r="B30" s="50"/>
      <c r="C30" s="7" t="s">
        <v>270</v>
      </c>
      <c r="D30" s="50"/>
      <c r="E30" s="50"/>
    </row>
    <row r="31" spans="1:5" ht="33.75" customHeight="1">
      <c r="A31" s="8"/>
      <c r="B31" s="50"/>
      <c r="C31" s="7" t="s">
        <v>271</v>
      </c>
      <c r="D31" s="50"/>
      <c r="E31" s="50"/>
    </row>
    <row r="32" spans="1:5">
      <c r="A32" s="5" t="s">
        <v>272</v>
      </c>
      <c r="B32" s="50"/>
      <c r="C32" s="50"/>
      <c r="D32" s="50"/>
      <c r="E32" s="50"/>
    </row>
    <row r="33" spans="1:3">
      <c r="A33" s="6" t="s">
        <v>205</v>
      </c>
      <c r="B33" s="50"/>
      <c r="C33" s="9" t="s">
        <v>273</v>
      </c>
    </row>
    <row r="34" spans="1:3" ht="25.5" customHeight="1">
      <c r="A34" s="7" t="s">
        <v>274</v>
      </c>
      <c r="B34" s="50"/>
      <c r="C34" s="10" t="s">
        <v>205</v>
      </c>
    </row>
    <row r="35" spans="1:3" ht="24" customHeight="1">
      <c r="A35" s="7" t="s">
        <v>275</v>
      </c>
      <c r="B35" s="50"/>
      <c r="C35" s="7" t="s">
        <v>276</v>
      </c>
    </row>
    <row r="36" spans="1:3" ht="29.25" customHeight="1">
      <c r="A36" s="7" t="s">
        <v>277</v>
      </c>
      <c r="B36" s="50"/>
      <c r="C36" s="7" t="s">
        <v>278</v>
      </c>
    </row>
    <row r="37" spans="1:3" ht="27" customHeight="1">
      <c r="A37" s="7" t="s">
        <v>279</v>
      </c>
      <c r="B37" s="50"/>
      <c r="C37" s="7" t="s">
        <v>280</v>
      </c>
    </row>
    <row r="38" spans="1:3" ht="20.25" customHeight="1">
      <c r="A38" s="7" t="s">
        <v>281</v>
      </c>
      <c r="B38" s="50"/>
      <c r="C38" s="7" t="s">
        <v>282</v>
      </c>
    </row>
    <row r="39" spans="1:3" ht="23.25" customHeight="1">
      <c r="A39" s="7" t="s">
        <v>283</v>
      </c>
      <c r="B39" s="50"/>
      <c r="C39" s="7" t="s">
        <v>284</v>
      </c>
    </row>
    <row r="40" spans="1:3" ht="19.5" customHeight="1">
      <c r="A40" s="7" t="s">
        <v>285</v>
      </c>
      <c r="B40" s="50"/>
      <c r="C40" s="7" t="s">
        <v>286</v>
      </c>
    </row>
    <row r="41" spans="1:3" ht="21" customHeight="1">
      <c r="A41" s="7"/>
      <c r="B41" s="50"/>
      <c r="C41" s="7" t="s">
        <v>287</v>
      </c>
    </row>
    <row r="42" spans="1:3" ht="26.25" customHeight="1">
      <c r="A42" s="7" t="s">
        <v>288</v>
      </c>
      <c r="B42" s="50"/>
      <c r="C42" s="7" t="s">
        <v>289</v>
      </c>
    </row>
    <row r="43" spans="1:3" ht="33" customHeight="1">
      <c r="A43" s="7"/>
      <c r="B43" s="50"/>
      <c r="C43" s="7" t="s">
        <v>290</v>
      </c>
    </row>
    <row r="44" spans="1:3" ht="27.75" customHeight="1">
      <c r="A44" s="7" t="s">
        <v>291</v>
      </c>
      <c r="B44" s="50"/>
      <c r="C44" s="50"/>
    </row>
    <row r="45" spans="1:3" ht="40.5" customHeight="1">
      <c r="A45" s="7" t="s">
        <v>292</v>
      </c>
      <c r="B45" s="50"/>
      <c r="C45" s="50"/>
    </row>
    <row r="46" spans="1:3">
      <c r="A46" s="63"/>
      <c r="B46" s="50"/>
      <c r="C46" s="50"/>
    </row>
    <row r="47" spans="1:3">
      <c r="A47" s="64"/>
      <c r="B47" s="50"/>
      <c r="C47" s="50"/>
    </row>
  </sheetData>
  <mergeCells count="2">
    <mergeCell ref="C11:C12"/>
    <mergeCell ref="A46:A4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topLeftCell="A57" workbookViewId="0">
      <selection activeCell="A135" sqref="A135:B142"/>
    </sheetView>
  </sheetViews>
  <sheetFormatPr defaultColWidth="11.42578125" defaultRowHeight="15"/>
  <cols>
    <col min="1" max="1" width="56" bestFit="1" customWidth="1"/>
    <col min="2" max="2" width="15.5703125" customWidth="1"/>
    <col min="3" max="3" width="52.140625" bestFit="1" customWidth="1"/>
    <col min="4" max="4" width="7.42578125" bestFit="1" customWidth="1"/>
    <col min="5" max="5" width="106.7109375" bestFit="1" customWidth="1"/>
  </cols>
  <sheetData>
    <row r="1" spans="1:5">
      <c r="A1" s="35" t="s">
        <v>1</v>
      </c>
      <c r="B1" s="36">
        <v>6</v>
      </c>
      <c r="C1" s="35" t="s">
        <v>293</v>
      </c>
      <c r="D1" s="36"/>
      <c r="E1" s="36"/>
    </row>
    <row r="2" spans="1:5">
      <c r="A2" s="35" t="s">
        <v>2</v>
      </c>
      <c r="B2" s="35" t="s">
        <v>294</v>
      </c>
      <c r="C2" s="36"/>
      <c r="D2" s="36"/>
      <c r="E2" s="36"/>
    </row>
    <row r="3" spans="1:5">
      <c r="A3" s="65" t="s">
        <v>295</v>
      </c>
      <c r="B3" s="65"/>
      <c r="C3" s="65"/>
      <c r="D3" s="65"/>
      <c r="E3" s="65"/>
    </row>
    <row r="4" spans="1:5">
      <c r="A4" s="32" t="s">
        <v>7</v>
      </c>
      <c r="B4" s="33" t="s">
        <v>8</v>
      </c>
      <c r="C4" s="33" t="s">
        <v>9</v>
      </c>
      <c r="D4" s="33" t="s">
        <v>10</v>
      </c>
      <c r="E4" s="33" t="s">
        <v>296</v>
      </c>
    </row>
    <row r="5" spans="1:5">
      <c r="A5" s="34" t="s">
        <v>297</v>
      </c>
      <c r="B5" s="31" t="s">
        <v>17</v>
      </c>
      <c r="C5" s="31" t="s">
        <v>33</v>
      </c>
      <c r="D5" s="38">
        <v>10</v>
      </c>
      <c r="E5" s="36" t="s">
        <v>298</v>
      </c>
    </row>
    <row r="6" spans="1:5">
      <c r="A6" s="34" t="s">
        <v>297</v>
      </c>
      <c r="B6" s="22" t="s">
        <v>299</v>
      </c>
      <c r="C6" s="22" t="s">
        <v>300</v>
      </c>
      <c r="D6" s="39">
        <v>5</v>
      </c>
      <c r="E6" s="22" t="s">
        <v>301</v>
      </c>
    </row>
    <row r="7" spans="1:5">
      <c r="A7" s="34" t="s">
        <v>297</v>
      </c>
      <c r="B7" s="36" t="s">
        <v>12</v>
      </c>
      <c r="C7" s="36" t="s">
        <v>302</v>
      </c>
      <c r="D7" s="37">
        <v>39.200000000000003</v>
      </c>
      <c r="E7" s="36" t="s">
        <v>303</v>
      </c>
    </row>
    <row r="8" spans="1:5">
      <c r="A8" s="34" t="s">
        <v>297</v>
      </c>
      <c r="B8" s="36" t="s">
        <v>101</v>
      </c>
      <c r="C8" s="36" t="s">
        <v>304</v>
      </c>
      <c r="D8" s="37">
        <v>3</v>
      </c>
      <c r="E8" s="22" t="s">
        <v>305</v>
      </c>
    </row>
    <row r="9" spans="1:5">
      <c r="A9" s="34" t="s">
        <v>297</v>
      </c>
      <c r="B9" s="22" t="s">
        <v>306</v>
      </c>
      <c r="C9" s="22" t="s">
        <v>307</v>
      </c>
      <c r="D9" s="37">
        <v>19.3</v>
      </c>
      <c r="E9" s="22" t="s">
        <v>308</v>
      </c>
    </row>
    <row r="10" spans="1:5">
      <c r="A10" s="34" t="s">
        <v>297</v>
      </c>
      <c r="B10" s="36" t="s">
        <v>181</v>
      </c>
      <c r="C10" s="36" t="s">
        <v>309</v>
      </c>
      <c r="D10" s="36">
        <v>1</v>
      </c>
      <c r="E10" s="36" t="s">
        <v>309</v>
      </c>
    </row>
    <row r="11" spans="1:5">
      <c r="A11" s="34" t="s">
        <v>297</v>
      </c>
      <c r="B11" s="36" t="s">
        <v>85</v>
      </c>
      <c r="C11" s="36" t="s">
        <v>310</v>
      </c>
      <c r="D11" s="37">
        <v>10.5</v>
      </c>
      <c r="E11" s="36" t="s">
        <v>310</v>
      </c>
    </row>
    <row r="12" spans="1:5">
      <c r="A12" s="34" t="s">
        <v>297</v>
      </c>
      <c r="B12" s="36" t="s">
        <v>30</v>
      </c>
      <c r="C12" s="36" t="s">
        <v>311</v>
      </c>
      <c r="D12" s="36">
        <v>8.5</v>
      </c>
      <c r="E12" s="36" t="s">
        <v>312</v>
      </c>
    </row>
    <row r="13" spans="1:5">
      <c r="A13" s="34" t="s">
        <v>297</v>
      </c>
      <c r="B13" s="36" t="s">
        <v>313</v>
      </c>
      <c r="C13" s="36" t="s">
        <v>314</v>
      </c>
      <c r="D13" s="36">
        <v>3</v>
      </c>
      <c r="E13" s="36" t="s">
        <v>315</v>
      </c>
    </row>
    <row r="14" spans="1:5" s="1" customFormat="1">
      <c r="A14" s="34" t="s">
        <v>297</v>
      </c>
      <c r="B14" s="36" t="s">
        <v>198</v>
      </c>
      <c r="C14" s="36" t="s">
        <v>316</v>
      </c>
      <c r="D14" s="36">
        <v>1.3</v>
      </c>
      <c r="E14" s="36" t="s">
        <v>316</v>
      </c>
    </row>
    <row r="15" spans="1:5" s="1" customFormat="1">
      <c r="A15" s="34" t="s">
        <v>297</v>
      </c>
      <c r="B15" s="36" t="s">
        <v>317</v>
      </c>
      <c r="C15" s="36" t="s">
        <v>318</v>
      </c>
      <c r="D15" s="36">
        <v>7</v>
      </c>
      <c r="E15" s="36" t="s">
        <v>318</v>
      </c>
    </row>
    <row r="16" spans="1:5" s="1" customFormat="1">
      <c r="A16" s="34" t="s">
        <v>297</v>
      </c>
      <c r="B16" s="36" t="s">
        <v>319</v>
      </c>
      <c r="C16" s="36" t="s">
        <v>320</v>
      </c>
      <c r="D16" s="36">
        <v>14</v>
      </c>
      <c r="E16" s="36" t="s">
        <v>320</v>
      </c>
    </row>
    <row r="17" spans="1:5">
      <c r="A17" s="36"/>
      <c r="B17" s="36"/>
      <c r="C17" s="35" t="s">
        <v>321</v>
      </c>
      <c r="D17" s="36">
        <f>SUM(D5:D16)</f>
        <v>121.8</v>
      </c>
      <c r="E17" s="36"/>
    </row>
    <row r="19" spans="1:5" ht="21">
      <c r="A19" s="67" t="s">
        <v>322</v>
      </c>
      <c r="B19" s="67"/>
      <c r="C19" s="50"/>
      <c r="D19" s="50"/>
      <c r="E19" s="50"/>
    </row>
    <row r="21" spans="1:5">
      <c r="A21" s="23" t="s">
        <v>323</v>
      </c>
      <c r="B21" s="26">
        <v>21.6</v>
      </c>
      <c r="C21" s="50"/>
      <c r="D21" s="50"/>
      <c r="E21" s="50"/>
    </row>
    <row r="22" spans="1:5">
      <c r="A22" s="24" t="s">
        <v>324</v>
      </c>
      <c r="B22" s="27">
        <v>15</v>
      </c>
      <c r="C22" s="50"/>
      <c r="D22" s="50"/>
      <c r="E22" s="50"/>
    </row>
    <row r="23" spans="1:5">
      <c r="A23" s="24" t="s">
        <v>325</v>
      </c>
      <c r="B23" s="27">
        <v>17.5</v>
      </c>
      <c r="C23" s="50"/>
      <c r="D23" s="50"/>
      <c r="E23" s="50"/>
    </row>
    <row r="24" spans="1:5">
      <c r="A24" s="24" t="s">
        <v>326</v>
      </c>
      <c r="B24" s="27">
        <v>17.5</v>
      </c>
      <c r="C24" s="50"/>
      <c r="D24" s="50"/>
      <c r="E24" s="50"/>
    </row>
    <row r="25" spans="1:5">
      <c r="A25" s="24" t="s">
        <v>327</v>
      </c>
      <c r="B25" s="27">
        <v>17</v>
      </c>
      <c r="C25" s="50"/>
      <c r="D25" s="50"/>
      <c r="E25" s="50"/>
    </row>
    <row r="26" spans="1:5">
      <c r="A26" s="24" t="s">
        <v>328</v>
      </c>
      <c r="B26" s="27">
        <v>16.5</v>
      </c>
      <c r="C26" s="50"/>
      <c r="D26" s="50"/>
      <c r="E26" s="50"/>
    </row>
    <row r="27" spans="1:5">
      <c r="A27" s="24" t="s">
        <v>329</v>
      </c>
      <c r="B27" s="27">
        <v>17</v>
      </c>
      <c r="C27" s="50"/>
      <c r="D27" s="50"/>
      <c r="E27" s="50"/>
    </row>
    <row r="28" spans="1:5">
      <c r="A28" s="24" t="s">
        <v>330</v>
      </c>
      <c r="B28" s="27">
        <v>16</v>
      </c>
      <c r="C28" s="50"/>
      <c r="D28" s="50"/>
      <c r="E28" s="50"/>
    </row>
    <row r="29" spans="1:5">
      <c r="A29" s="24" t="s">
        <v>331</v>
      </c>
      <c r="B29" s="27">
        <v>20</v>
      </c>
      <c r="C29" s="50"/>
      <c r="D29" s="50"/>
      <c r="E29" s="50"/>
    </row>
    <row r="30" spans="1:5">
      <c r="A30" s="24" t="s">
        <v>332</v>
      </c>
      <c r="B30" s="27">
        <v>14.5</v>
      </c>
      <c r="C30" s="50"/>
      <c r="D30" s="50"/>
      <c r="E30" s="50"/>
    </row>
    <row r="31" spans="1:5">
      <c r="A31" s="24" t="s">
        <v>333</v>
      </c>
      <c r="B31" s="27">
        <v>0</v>
      </c>
      <c r="C31" s="50"/>
      <c r="D31" s="50"/>
      <c r="E31" s="50"/>
    </row>
    <row r="32" spans="1:5">
      <c r="A32" s="29" t="s">
        <v>334</v>
      </c>
      <c r="B32" s="30">
        <v>17.5</v>
      </c>
      <c r="C32" s="50"/>
      <c r="D32" s="50"/>
      <c r="E32" s="50"/>
    </row>
    <row r="33" spans="1:2">
      <c r="A33" s="29" t="s">
        <v>335</v>
      </c>
      <c r="B33" s="27">
        <v>14.5</v>
      </c>
    </row>
    <row r="34" spans="1:2">
      <c r="A34" s="29" t="s">
        <v>336</v>
      </c>
      <c r="B34" s="27">
        <v>0</v>
      </c>
    </row>
    <row r="35" spans="1:2">
      <c r="A35" s="25" t="s">
        <v>337</v>
      </c>
      <c r="B35" s="28">
        <v>23</v>
      </c>
    </row>
    <row r="38" spans="1:2">
      <c r="A38" s="47" t="s">
        <v>338</v>
      </c>
      <c r="B38" s="50"/>
    </row>
    <row r="39" spans="1:2">
      <c r="A39" s="23" t="s">
        <v>323</v>
      </c>
      <c r="B39" s="26">
        <v>19.5</v>
      </c>
    </row>
    <row r="40" spans="1:2">
      <c r="A40" s="24" t="s">
        <v>324</v>
      </c>
      <c r="B40" s="27">
        <v>16.5</v>
      </c>
    </row>
    <row r="41" spans="1:2">
      <c r="A41" s="24" t="s">
        <v>325</v>
      </c>
      <c r="B41" s="27">
        <v>16</v>
      </c>
    </row>
    <row r="42" spans="1:2">
      <c r="A42" s="24" t="s">
        <v>326</v>
      </c>
      <c r="B42" s="27">
        <v>19.5</v>
      </c>
    </row>
    <row r="43" spans="1:2">
      <c r="A43" s="24" t="s">
        <v>327</v>
      </c>
      <c r="B43" s="27">
        <v>17</v>
      </c>
    </row>
    <row r="44" spans="1:2">
      <c r="A44" s="24" t="s">
        <v>328</v>
      </c>
      <c r="B44" s="27">
        <v>15</v>
      </c>
    </row>
    <row r="45" spans="1:2">
      <c r="A45" s="24" t="s">
        <v>329</v>
      </c>
      <c r="B45" s="27">
        <v>19</v>
      </c>
    </row>
    <row r="46" spans="1:2">
      <c r="A46" s="24" t="s">
        <v>330</v>
      </c>
      <c r="B46" s="27">
        <v>15</v>
      </c>
    </row>
    <row r="47" spans="1:2">
      <c r="A47" s="24" t="s">
        <v>331</v>
      </c>
      <c r="B47" s="27">
        <v>20</v>
      </c>
    </row>
    <row r="48" spans="1:2">
      <c r="A48" s="24" t="s">
        <v>332</v>
      </c>
      <c r="B48" s="27">
        <v>16</v>
      </c>
    </row>
    <row r="49" spans="1:2">
      <c r="A49" s="24" t="s">
        <v>333</v>
      </c>
      <c r="B49" s="27">
        <v>23</v>
      </c>
    </row>
    <row r="50" spans="1:2">
      <c r="A50" s="29" t="s">
        <v>334</v>
      </c>
      <c r="B50" s="30">
        <v>15</v>
      </c>
    </row>
    <row r="51" spans="1:2">
      <c r="A51" s="29" t="s">
        <v>335</v>
      </c>
      <c r="B51" s="27">
        <v>17.5</v>
      </c>
    </row>
    <row r="52" spans="1:2">
      <c r="A52" s="29" t="s">
        <v>336</v>
      </c>
      <c r="B52" s="27">
        <v>19.5</v>
      </c>
    </row>
    <row r="53" spans="1:2">
      <c r="A53" s="25" t="s">
        <v>337</v>
      </c>
      <c r="B53" s="28">
        <v>28</v>
      </c>
    </row>
    <row r="56" spans="1:2">
      <c r="A56" s="47" t="s">
        <v>339</v>
      </c>
      <c r="B56" s="50"/>
    </row>
    <row r="57" spans="1:2">
      <c r="A57" s="23" t="s">
        <v>340</v>
      </c>
      <c r="B57" s="26">
        <f>SUM(21.6+89)</f>
        <v>110.6</v>
      </c>
    </row>
    <row r="58" spans="1:2">
      <c r="A58" s="24" t="s">
        <v>341</v>
      </c>
      <c r="B58" s="27">
        <f>SUM(15+55)</f>
        <v>70</v>
      </c>
    </row>
    <row r="59" spans="1:2">
      <c r="A59" s="24" t="s">
        <v>342</v>
      </c>
      <c r="B59" s="27">
        <f>SUM(17.5+48)</f>
        <v>65.5</v>
      </c>
    </row>
    <row r="60" spans="1:2">
      <c r="A60" s="24" t="s">
        <v>343</v>
      </c>
      <c r="B60" s="27">
        <f>SUM(17.5+30)</f>
        <v>47.5</v>
      </c>
    </row>
    <row r="61" spans="1:2">
      <c r="A61" s="24" t="s">
        <v>344</v>
      </c>
      <c r="B61" s="27">
        <f>SUM(17+68)</f>
        <v>85</v>
      </c>
    </row>
    <row r="62" spans="1:2">
      <c r="A62" s="24" t="s">
        <v>345</v>
      </c>
      <c r="B62" s="27">
        <f>SUM(16.5+89)</f>
        <v>105.5</v>
      </c>
    </row>
    <row r="63" spans="1:2">
      <c r="A63" s="24" t="s">
        <v>346</v>
      </c>
      <c r="B63" s="27">
        <f>SUM(17+72.5)</f>
        <v>89.5</v>
      </c>
    </row>
    <row r="64" spans="1:2">
      <c r="A64" s="24" t="s">
        <v>347</v>
      </c>
      <c r="B64" s="27">
        <f>SUM(16+79.5)</f>
        <v>95.5</v>
      </c>
    </row>
    <row r="65" spans="1:3">
      <c r="A65" s="24" t="s">
        <v>348</v>
      </c>
      <c r="B65" s="27">
        <f>SUM(20+60.8)</f>
        <v>80.8</v>
      </c>
      <c r="C65" s="50"/>
    </row>
    <row r="66" spans="1:3">
      <c r="A66" s="24" t="s">
        <v>349</v>
      </c>
      <c r="B66" s="27">
        <f>SUM(14.5+82.3)</f>
        <v>96.8</v>
      </c>
      <c r="C66" s="50"/>
    </row>
    <row r="67" spans="1:3">
      <c r="A67" s="24" t="s">
        <v>350</v>
      </c>
      <c r="B67" s="27">
        <f>SUM(36+0)</f>
        <v>36</v>
      </c>
      <c r="C67" s="50"/>
    </row>
    <row r="68" spans="1:3">
      <c r="A68" s="29" t="s">
        <v>351</v>
      </c>
      <c r="B68" s="30">
        <f>SUM(17.5+78.8)</f>
        <v>96.3</v>
      </c>
      <c r="C68" s="50"/>
    </row>
    <row r="69" spans="1:3">
      <c r="A69" s="29" t="s">
        <v>352</v>
      </c>
      <c r="B69" s="27">
        <f>SUM(14.5+53)</f>
        <v>67.5</v>
      </c>
      <c r="C69" s="50"/>
    </row>
    <row r="70" spans="1:3">
      <c r="A70" s="29" t="s">
        <v>353</v>
      </c>
      <c r="B70" s="27">
        <v>44.5</v>
      </c>
      <c r="C70" s="50"/>
    </row>
    <row r="71" spans="1:3">
      <c r="A71" s="25" t="s">
        <v>354</v>
      </c>
      <c r="B71" s="28">
        <f>SUM(23+53.8)</f>
        <v>76.8</v>
      </c>
      <c r="C71" s="50"/>
    </row>
    <row r="72" spans="1:3" s="50" customFormat="1">
      <c r="A72" s="55"/>
      <c r="B72" s="56"/>
    </row>
    <row r="73" spans="1:3" s="50" customFormat="1">
      <c r="A73" s="55"/>
      <c r="B73" s="56"/>
    </row>
    <row r="74" spans="1:3" s="50" customFormat="1">
      <c r="A74" s="55"/>
      <c r="B74" s="56"/>
    </row>
    <row r="75" spans="1:3" s="50" customFormat="1">
      <c r="A75" s="55"/>
      <c r="B75" s="56"/>
    </row>
    <row r="76" spans="1:3" s="50" customFormat="1" ht="18">
      <c r="A76" s="66" t="s">
        <v>355</v>
      </c>
      <c r="B76" s="66"/>
      <c r="C76" s="57"/>
    </row>
    <row r="77" spans="1:3" s="50" customFormat="1">
      <c r="A77" s="55"/>
      <c r="B77" s="56"/>
    </row>
    <row r="78" spans="1:3" s="50" customFormat="1">
      <c r="A78" s="40" t="s">
        <v>356</v>
      </c>
      <c r="B78" s="41">
        <v>0.5</v>
      </c>
    </row>
    <row r="79" spans="1:3" s="50" customFormat="1">
      <c r="A79" s="42" t="s">
        <v>357</v>
      </c>
      <c r="B79" s="43">
        <v>23.5</v>
      </c>
    </row>
    <row r="80" spans="1:3" s="50" customFormat="1">
      <c r="A80" s="42" t="s">
        <v>358</v>
      </c>
      <c r="B80" s="43">
        <v>41.5</v>
      </c>
    </row>
    <row r="81" spans="1:2" s="50" customFormat="1">
      <c r="A81" s="42" t="s">
        <v>359</v>
      </c>
      <c r="B81" s="43">
        <v>7.5</v>
      </c>
    </row>
    <row r="82" spans="1:2" s="50" customFormat="1">
      <c r="A82" s="42" t="s">
        <v>360</v>
      </c>
      <c r="B82" s="43">
        <v>3</v>
      </c>
    </row>
    <row r="83" spans="1:2" s="50" customFormat="1">
      <c r="A83" s="42" t="s">
        <v>361</v>
      </c>
      <c r="B83" s="43">
        <v>91.6</v>
      </c>
    </row>
    <row r="84" spans="1:2" s="50" customFormat="1">
      <c r="A84" s="42" t="s">
        <v>362</v>
      </c>
      <c r="B84" s="43">
        <v>8</v>
      </c>
    </row>
    <row r="85" spans="1:2" s="50" customFormat="1">
      <c r="A85" s="42" t="s">
        <v>363</v>
      </c>
      <c r="B85" s="43">
        <v>5</v>
      </c>
    </row>
    <row r="86" spans="1:2" s="50" customFormat="1">
      <c r="A86" s="44" t="s">
        <v>364</v>
      </c>
      <c r="B86" s="45">
        <v>0</v>
      </c>
    </row>
    <row r="88" spans="1:2">
      <c r="A88" s="47" t="s">
        <v>365</v>
      </c>
      <c r="B88" s="50"/>
    </row>
    <row r="89" spans="1:2">
      <c r="A89" s="40" t="s">
        <v>356</v>
      </c>
      <c r="B89" s="41">
        <v>16</v>
      </c>
    </row>
    <row r="90" spans="1:2">
      <c r="A90" s="42" t="s">
        <v>357</v>
      </c>
      <c r="B90" s="43">
        <v>52</v>
      </c>
    </row>
    <row r="91" spans="1:2">
      <c r="A91" s="42" t="s">
        <v>358</v>
      </c>
      <c r="B91" s="43">
        <v>52</v>
      </c>
    </row>
    <row r="92" spans="1:2">
      <c r="A92" s="42" t="s">
        <v>359</v>
      </c>
      <c r="B92" s="43">
        <v>11</v>
      </c>
    </row>
    <row r="93" spans="1:2">
      <c r="A93" s="42" t="s">
        <v>360</v>
      </c>
      <c r="B93" s="43">
        <v>4</v>
      </c>
    </row>
    <row r="94" spans="1:2">
      <c r="A94" s="42" t="s">
        <v>361</v>
      </c>
      <c r="B94" s="43">
        <v>107.5</v>
      </c>
    </row>
    <row r="95" spans="1:2">
      <c r="A95" s="42" t="s">
        <v>362</v>
      </c>
      <c r="B95" s="43">
        <v>9</v>
      </c>
    </row>
    <row r="96" spans="1:2">
      <c r="A96" s="42" t="s">
        <v>363</v>
      </c>
      <c r="B96" s="43">
        <v>5</v>
      </c>
    </row>
    <row r="97" spans="1:2">
      <c r="A97" s="44" t="s">
        <v>364</v>
      </c>
      <c r="B97" s="45">
        <v>0</v>
      </c>
    </row>
    <row r="100" spans="1:2">
      <c r="A100" s="48" t="s">
        <v>366</v>
      </c>
      <c r="B100" s="50"/>
    </row>
    <row r="101" spans="1:2">
      <c r="A101" s="40" t="s">
        <v>356</v>
      </c>
      <c r="B101" s="41">
        <v>46.5</v>
      </c>
    </row>
    <row r="102" spans="1:2">
      <c r="A102" s="42" t="s">
        <v>357</v>
      </c>
      <c r="B102" s="43">
        <v>76</v>
      </c>
    </row>
    <row r="103" spans="1:2">
      <c r="A103" s="42" t="s">
        <v>358</v>
      </c>
      <c r="B103" s="43">
        <v>204.9</v>
      </c>
    </row>
    <row r="104" spans="1:2">
      <c r="A104" s="42" t="s">
        <v>359</v>
      </c>
      <c r="B104" s="43">
        <v>75.5</v>
      </c>
    </row>
    <row r="105" spans="1:2">
      <c r="A105" s="42" t="s">
        <v>360</v>
      </c>
      <c r="B105" s="43">
        <v>14.75</v>
      </c>
    </row>
    <row r="106" spans="1:2">
      <c r="A106" s="42" t="s">
        <v>361</v>
      </c>
      <c r="B106" s="43">
        <v>182.95</v>
      </c>
    </row>
    <row r="107" spans="1:2">
      <c r="A107" s="42" t="s">
        <v>362</v>
      </c>
      <c r="B107" s="43">
        <v>74</v>
      </c>
    </row>
    <row r="108" spans="1:2">
      <c r="A108" s="42" t="s">
        <v>363</v>
      </c>
      <c r="B108" s="43">
        <v>73.900000000000006</v>
      </c>
    </row>
    <row r="109" spans="1:2">
      <c r="A109" s="44" t="s">
        <v>364</v>
      </c>
      <c r="B109" s="45">
        <v>0</v>
      </c>
    </row>
    <row r="111" spans="1:2" s="50" customFormat="1"/>
    <row r="112" spans="1:2" s="50" customFormat="1" ht="21">
      <c r="A112" s="67" t="s">
        <v>367</v>
      </c>
      <c r="B112" s="67"/>
    </row>
    <row r="113" spans="1:2">
      <c r="A113" s="50"/>
      <c r="B113" s="49"/>
    </row>
    <row r="114" spans="1:2">
      <c r="A114" s="48" t="s">
        <v>368</v>
      </c>
      <c r="B114" s="51"/>
    </row>
    <row r="115" spans="1:2">
      <c r="A115" s="52" t="s">
        <v>369</v>
      </c>
      <c r="B115" s="53">
        <v>21.6</v>
      </c>
    </row>
    <row r="116" spans="1:2">
      <c r="A116" s="54" t="s">
        <v>370</v>
      </c>
      <c r="B116" s="53">
        <v>64.5</v>
      </c>
    </row>
    <row r="117" spans="1:2">
      <c r="A117" s="54" t="s">
        <v>371</v>
      </c>
      <c r="B117" s="53">
        <v>14.5</v>
      </c>
    </row>
    <row r="118" spans="1:2">
      <c r="A118" s="54" t="s">
        <v>372</v>
      </c>
      <c r="B118" s="53">
        <v>17</v>
      </c>
    </row>
    <row r="119" spans="1:2">
      <c r="A119" s="54" t="s">
        <v>373</v>
      </c>
      <c r="B119" s="53">
        <v>16.5</v>
      </c>
    </row>
    <row r="120" spans="1:2">
      <c r="A120" s="54" t="s">
        <v>374</v>
      </c>
      <c r="B120" s="53">
        <v>17</v>
      </c>
    </row>
    <row r="121" spans="1:2">
      <c r="A121" s="54" t="s">
        <v>375</v>
      </c>
      <c r="B121" s="53">
        <v>36</v>
      </c>
    </row>
    <row r="122" spans="1:2">
      <c r="A122" s="54" t="s">
        <v>376</v>
      </c>
      <c r="B122" s="53">
        <v>17.5</v>
      </c>
    </row>
    <row r="124" spans="1:2">
      <c r="A124" s="48" t="s">
        <v>377</v>
      </c>
      <c r="B124" s="51"/>
    </row>
    <row r="125" spans="1:2">
      <c r="A125" s="52" t="s">
        <v>369</v>
      </c>
      <c r="B125" s="53">
        <v>19.5</v>
      </c>
    </row>
    <row r="126" spans="1:2">
      <c r="A126" s="54" t="s">
        <v>370</v>
      </c>
      <c r="B126" s="53">
        <v>88.7</v>
      </c>
    </row>
    <row r="127" spans="1:2">
      <c r="A127" s="54" t="s">
        <v>371</v>
      </c>
      <c r="B127" s="53">
        <v>16</v>
      </c>
    </row>
    <row r="128" spans="1:2">
      <c r="A128" s="54" t="s">
        <v>372</v>
      </c>
      <c r="B128" s="53">
        <v>15</v>
      </c>
    </row>
    <row r="129" spans="1:2">
      <c r="A129" s="54" t="s">
        <v>373</v>
      </c>
      <c r="B129" s="53">
        <v>18</v>
      </c>
    </row>
    <row r="130" spans="1:2">
      <c r="A130" s="54" t="s">
        <v>374</v>
      </c>
      <c r="B130" s="53">
        <v>19</v>
      </c>
    </row>
    <row r="131" spans="1:2">
      <c r="A131" s="54" t="s">
        <v>375</v>
      </c>
      <c r="B131" s="53">
        <v>58</v>
      </c>
    </row>
    <row r="132" spans="1:2">
      <c r="A132" s="54" t="s">
        <v>376</v>
      </c>
      <c r="B132" s="53">
        <v>15</v>
      </c>
    </row>
    <row r="134" spans="1:2">
      <c r="A134" s="48" t="s">
        <v>378</v>
      </c>
      <c r="B134" s="51"/>
    </row>
    <row r="135" spans="1:2">
      <c r="A135" s="52" t="s">
        <v>369</v>
      </c>
      <c r="B135" s="53">
        <v>111.1</v>
      </c>
    </row>
    <row r="136" spans="1:2">
      <c r="A136" s="54" t="s">
        <v>370</v>
      </c>
      <c r="B136" s="53">
        <v>310</v>
      </c>
    </row>
    <row r="137" spans="1:2">
      <c r="A137" s="54" t="s">
        <v>371</v>
      </c>
      <c r="B137" s="53">
        <v>96.8</v>
      </c>
    </row>
    <row r="138" spans="1:2">
      <c r="A138" s="54" t="s">
        <v>372</v>
      </c>
      <c r="B138" s="53">
        <v>85</v>
      </c>
    </row>
    <row r="139" spans="1:2">
      <c r="A139" s="54" t="s">
        <v>373</v>
      </c>
      <c r="B139" s="53">
        <v>105.5</v>
      </c>
    </row>
    <row r="140" spans="1:2">
      <c r="A140" s="54" t="s">
        <v>374</v>
      </c>
      <c r="B140" s="53">
        <v>89.5</v>
      </c>
    </row>
    <row r="141" spans="1:2">
      <c r="A141" s="54" t="s">
        <v>375</v>
      </c>
      <c r="B141" s="53">
        <v>278.89999999999998</v>
      </c>
    </row>
    <row r="142" spans="1:2">
      <c r="A142" s="54" t="s">
        <v>376</v>
      </c>
      <c r="B142" s="53">
        <v>96.3</v>
      </c>
    </row>
  </sheetData>
  <mergeCells count="4">
    <mergeCell ref="A3:E3"/>
    <mergeCell ref="A76:B76"/>
    <mergeCell ref="A112:B112"/>
    <mergeCell ref="A19:B19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6"/>
  <sheetViews>
    <sheetView tabSelected="1" topLeftCell="A23" workbookViewId="0">
      <selection activeCell="M42" sqref="M42"/>
    </sheetView>
  </sheetViews>
  <sheetFormatPr defaultColWidth="11.42578125" defaultRowHeight="15"/>
  <sheetData>
    <row r="16" spans="13:13">
      <c r="M16" s="46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4" workbookViewId="0">
      <selection activeCell="N54" sqref="N54"/>
    </sheetView>
  </sheetViews>
  <sheetFormatPr defaultColWidth="11.42578125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2"/>
  <sheetViews>
    <sheetView topLeftCell="A3" workbookViewId="0">
      <selection activeCell="C25" sqref="C25"/>
    </sheetView>
  </sheetViews>
  <sheetFormatPr defaultColWidth="9.140625" defaultRowHeight="15"/>
  <cols>
    <col min="1" max="1" width="12.5703125" customWidth="1"/>
    <col min="2" max="2" width="18.140625" customWidth="1"/>
    <col min="3" max="3" width="27.42578125" customWidth="1"/>
    <col min="5" max="5" width="73.140625" customWidth="1"/>
  </cols>
  <sheetData>
    <row r="3" spans="1:5">
      <c r="A3" s="2"/>
      <c r="B3" s="2"/>
      <c r="C3" s="58" t="s">
        <v>0</v>
      </c>
      <c r="D3" s="58"/>
      <c r="E3" s="58"/>
    </row>
    <row r="4" spans="1:5">
      <c r="A4" s="2" t="s">
        <v>1</v>
      </c>
      <c r="B4" s="50">
        <v>6</v>
      </c>
      <c r="C4" s="50"/>
      <c r="D4" s="50"/>
      <c r="E4" s="50"/>
    </row>
    <row r="5" spans="1:5">
      <c r="A5" s="2" t="s">
        <v>2</v>
      </c>
      <c r="B5" s="59"/>
      <c r="C5" s="59"/>
      <c r="D5" s="59"/>
      <c r="E5" s="59"/>
    </row>
    <row r="6" spans="1:5">
      <c r="A6" s="2" t="s">
        <v>4</v>
      </c>
      <c r="B6" s="59"/>
      <c r="C6" s="59"/>
      <c r="D6" s="59"/>
      <c r="E6" s="59"/>
    </row>
    <row r="9" spans="1:5">
      <c r="A9" s="58" t="s">
        <v>24</v>
      </c>
      <c r="B9" s="58"/>
      <c r="C9" s="58"/>
      <c r="D9" s="58"/>
      <c r="E9" s="58"/>
    </row>
    <row r="10" spans="1:5">
      <c r="A10" s="4" t="s">
        <v>7</v>
      </c>
      <c r="B10" s="4" t="s">
        <v>8</v>
      </c>
      <c r="C10" s="4" t="s">
        <v>9</v>
      </c>
      <c r="D10" s="4" t="s">
        <v>10</v>
      </c>
      <c r="E10" s="4" t="s">
        <v>11</v>
      </c>
    </row>
    <row r="11" spans="1:5">
      <c r="A11" s="3"/>
      <c r="B11" s="50"/>
      <c r="C11" s="50"/>
      <c r="D11" s="50"/>
      <c r="E11" s="50"/>
    </row>
    <row r="32" spans="1:3">
      <c r="A32" s="60" t="s">
        <v>23</v>
      </c>
      <c r="B32" s="61"/>
      <c r="C32" s="50">
        <f>SUM(D11:D26)</f>
        <v>0</v>
      </c>
    </row>
  </sheetData>
  <mergeCells count="5">
    <mergeCell ref="C3:E3"/>
    <mergeCell ref="B5:E5"/>
    <mergeCell ref="B6:E6"/>
    <mergeCell ref="A9:E9"/>
    <mergeCell ref="A32:B3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0" workbookViewId="0">
      <selection activeCell="P61" sqref="P61"/>
    </sheetView>
  </sheetViews>
  <sheetFormatPr defaultColWidth="11.42578125"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3"/>
  <sheetViews>
    <sheetView topLeftCell="A3" workbookViewId="0">
      <selection activeCell="B34" sqref="B34"/>
    </sheetView>
  </sheetViews>
  <sheetFormatPr defaultColWidth="9.140625" defaultRowHeight="15"/>
  <cols>
    <col min="1" max="1" width="12.5703125" customWidth="1"/>
    <col min="2" max="2" width="18.140625" customWidth="1"/>
    <col min="3" max="3" width="27.5703125" customWidth="1"/>
    <col min="5" max="5" width="73.140625" customWidth="1"/>
  </cols>
  <sheetData>
    <row r="3" spans="1:5">
      <c r="A3" s="2"/>
      <c r="B3" s="2"/>
      <c r="C3" s="58" t="s">
        <v>0</v>
      </c>
      <c r="D3" s="58"/>
      <c r="E3" s="58"/>
    </row>
    <row r="4" spans="1:5">
      <c r="A4" s="2" t="s">
        <v>1</v>
      </c>
      <c r="B4" s="50">
        <v>6</v>
      </c>
      <c r="C4" s="50"/>
      <c r="D4" s="50"/>
      <c r="E4" s="50"/>
    </row>
    <row r="5" spans="1:5">
      <c r="A5" s="2" t="s">
        <v>2</v>
      </c>
      <c r="B5" s="59" t="s">
        <v>25</v>
      </c>
      <c r="C5" s="59"/>
      <c r="D5" s="59"/>
      <c r="E5" s="59"/>
    </row>
    <row r="6" spans="1:5">
      <c r="A6" s="2" t="s">
        <v>4</v>
      </c>
      <c r="B6" s="59" t="s">
        <v>26</v>
      </c>
      <c r="C6" s="59"/>
      <c r="D6" s="59"/>
      <c r="E6" s="59"/>
    </row>
    <row r="9" spans="1:5">
      <c r="A9" s="58" t="s">
        <v>6</v>
      </c>
      <c r="B9" s="58"/>
      <c r="C9" s="58"/>
      <c r="D9" s="58"/>
      <c r="E9" s="58"/>
    </row>
    <row r="10" spans="1:5">
      <c r="A10" s="4" t="s">
        <v>7</v>
      </c>
      <c r="B10" s="4" t="s">
        <v>8</v>
      </c>
      <c r="C10" s="4" t="s">
        <v>9</v>
      </c>
      <c r="D10" s="4" t="s">
        <v>10</v>
      </c>
      <c r="E10" s="4" t="s">
        <v>27</v>
      </c>
    </row>
    <row r="11" spans="1:5">
      <c r="A11" s="11">
        <v>41534</v>
      </c>
      <c r="B11" s="50" t="s">
        <v>12</v>
      </c>
      <c r="C11" s="50" t="s">
        <v>28</v>
      </c>
      <c r="D11" s="50">
        <v>2</v>
      </c>
      <c r="E11" s="50"/>
    </row>
    <row r="12" spans="1:5" s="1" customFormat="1">
      <c r="A12" s="11">
        <v>41534</v>
      </c>
      <c r="B12" s="50" t="s">
        <v>12</v>
      </c>
      <c r="C12" s="50" t="s">
        <v>29</v>
      </c>
      <c r="D12" s="50">
        <v>2</v>
      </c>
      <c r="E12" s="50"/>
    </row>
    <row r="13" spans="1:5">
      <c r="A13" s="11">
        <v>41536</v>
      </c>
      <c r="B13" s="50" t="s">
        <v>30</v>
      </c>
      <c r="C13" s="50" t="s">
        <v>31</v>
      </c>
      <c r="D13" s="50">
        <v>1.5</v>
      </c>
      <c r="E13" s="50"/>
    </row>
    <row r="14" spans="1:5">
      <c r="A14" s="11">
        <v>41536</v>
      </c>
      <c r="B14" s="50" t="s">
        <v>30</v>
      </c>
      <c r="C14" s="50" t="s">
        <v>32</v>
      </c>
      <c r="D14" s="50">
        <v>1</v>
      </c>
      <c r="E14" s="50"/>
    </row>
    <row r="15" spans="1:5">
      <c r="A15" s="11">
        <v>41536</v>
      </c>
      <c r="B15" s="50" t="s">
        <v>17</v>
      </c>
      <c r="C15" s="50" t="s">
        <v>33</v>
      </c>
      <c r="D15" s="50">
        <v>3</v>
      </c>
      <c r="E15" s="50" t="s">
        <v>34</v>
      </c>
    </row>
    <row r="16" spans="1:5">
      <c r="A16" s="11">
        <v>41537</v>
      </c>
      <c r="B16" s="50" t="s">
        <v>35</v>
      </c>
      <c r="C16" s="50" t="s">
        <v>36</v>
      </c>
      <c r="D16" s="50">
        <v>3</v>
      </c>
      <c r="E16" s="50"/>
    </row>
    <row r="17" spans="1:5">
      <c r="A17" s="11">
        <v>41537</v>
      </c>
      <c r="B17" s="50" t="s">
        <v>30</v>
      </c>
      <c r="C17" s="50" t="s">
        <v>31</v>
      </c>
      <c r="D17" s="50">
        <v>2</v>
      </c>
      <c r="E17" s="50"/>
    </row>
    <row r="30" spans="1:5">
      <c r="A30" s="60" t="s">
        <v>23</v>
      </c>
      <c r="B30" s="61"/>
      <c r="C30" s="50">
        <f>SUM(D11:D24)</f>
        <v>14.5</v>
      </c>
      <c r="D30" s="50"/>
      <c r="E30" s="50"/>
    </row>
    <row r="33" spans="1:5">
      <c r="A33" s="50"/>
      <c r="B33" s="50"/>
      <c r="C33" s="50"/>
      <c r="D33" s="50"/>
      <c r="E33" s="50"/>
    </row>
  </sheetData>
  <mergeCells count="5">
    <mergeCell ref="C3:E3"/>
    <mergeCell ref="B5:E5"/>
    <mergeCell ref="B6:E6"/>
    <mergeCell ref="A9:E9"/>
    <mergeCell ref="A30:B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3" workbookViewId="0">
      <selection activeCell="C30" sqref="C30"/>
    </sheetView>
  </sheetViews>
  <sheetFormatPr defaultColWidth="9.140625" defaultRowHeight="15"/>
  <cols>
    <col min="1" max="1" width="12.5703125" customWidth="1"/>
    <col min="2" max="2" width="18.140625" customWidth="1"/>
    <col min="3" max="3" width="27.42578125" customWidth="1"/>
    <col min="5" max="5" width="73.140625" customWidth="1"/>
  </cols>
  <sheetData>
    <row r="1" spans="1:5">
      <c r="A1" s="50">
        <v>9</v>
      </c>
      <c r="B1" s="50"/>
      <c r="C1" s="50"/>
      <c r="D1" s="50"/>
      <c r="E1" s="50"/>
    </row>
    <row r="3" spans="1:5">
      <c r="A3" s="2"/>
      <c r="B3" s="2"/>
      <c r="C3" s="58" t="s">
        <v>0</v>
      </c>
      <c r="D3" s="58"/>
      <c r="E3" s="58"/>
    </row>
    <row r="4" spans="1:5">
      <c r="A4" s="2" t="s">
        <v>1</v>
      </c>
      <c r="B4" s="50">
        <v>6</v>
      </c>
      <c r="C4" s="50"/>
      <c r="D4" s="50"/>
      <c r="E4" s="50"/>
    </row>
    <row r="5" spans="1:5">
      <c r="A5" s="2" t="s">
        <v>2</v>
      </c>
      <c r="B5" s="59" t="s">
        <v>37</v>
      </c>
      <c r="C5" s="59"/>
      <c r="D5" s="59"/>
      <c r="E5" s="59"/>
    </row>
    <row r="6" spans="1:5">
      <c r="A6" s="2" t="s">
        <v>4</v>
      </c>
      <c r="B6" s="59" t="s">
        <v>38</v>
      </c>
      <c r="C6" s="59"/>
      <c r="D6" s="59"/>
      <c r="E6" s="59"/>
    </row>
    <row r="9" spans="1:5">
      <c r="A9" s="58" t="s">
        <v>6</v>
      </c>
      <c r="B9" s="58"/>
      <c r="C9" s="58"/>
      <c r="D9" s="58"/>
      <c r="E9" s="58"/>
    </row>
    <row r="10" spans="1:5">
      <c r="A10" s="4" t="s">
        <v>7</v>
      </c>
      <c r="B10" s="4" t="s">
        <v>8</v>
      </c>
      <c r="C10" s="4" t="s">
        <v>9</v>
      </c>
      <c r="D10" s="4" t="s">
        <v>10</v>
      </c>
      <c r="E10" s="4" t="s">
        <v>11</v>
      </c>
    </row>
    <row r="11" spans="1:5">
      <c r="A11" s="11">
        <v>41532</v>
      </c>
      <c r="B11" s="21" t="s">
        <v>12</v>
      </c>
      <c r="C11" s="50" t="s">
        <v>13</v>
      </c>
      <c r="D11" s="50">
        <v>1.5</v>
      </c>
      <c r="E11" s="50" t="s">
        <v>14</v>
      </c>
    </row>
    <row r="12" spans="1:5">
      <c r="A12" s="11">
        <v>41533</v>
      </c>
      <c r="B12" s="21" t="s">
        <v>12</v>
      </c>
      <c r="C12" s="50" t="s">
        <v>15</v>
      </c>
      <c r="D12" s="50">
        <v>3</v>
      </c>
      <c r="E12" s="50"/>
    </row>
    <row r="13" spans="1:5">
      <c r="A13" s="11">
        <v>41534</v>
      </c>
      <c r="B13" s="21" t="s">
        <v>17</v>
      </c>
      <c r="C13" s="50" t="s">
        <v>39</v>
      </c>
      <c r="D13" s="50">
        <v>2</v>
      </c>
      <c r="E13" s="50"/>
    </row>
    <row r="14" spans="1:5">
      <c r="A14" s="11">
        <v>41534</v>
      </c>
      <c r="B14" s="21" t="s">
        <v>12</v>
      </c>
      <c r="C14" s="50" t="s">
        <v>16</v>
      </c>
      <c r="D14" s="50">
        <v>1.5</v>
      </c>
      <c r="E14" s="50"/>
    </row>
    <row r="15" spans="1:5">
      <c r="A15" s="11">
        <v>41535</v>
      </c>
      <c r="B15" s="21" t="s">
        <v>17</v>
      </c>
      <c r="C15" s="50" t="s">
        <v>40</v>
      </c>
      <c r="D15" s="50">
        <v>3</v>
      </c>
      <c r="E15" s="50" t="s">
        <v>41</v>
      </c>
    </row>
    <row r="16" spans="1:5">
      <c r="A16" s="11">
        <v>41536</v>
      </c>
      <c r="B16" s="21" t="s">
        <v>20</v>
      </c>
      <c r="C16" s="50" t="s">
        <v>21</v>
      </c>
      <c r="D16" s="50">
        <v>2</v>
      </c>
      <c r="E16" s="50" t="s">
        <v>22</v>
      </c>
    </row>
    <row r="17" spans="1:5">
      <c r="A17" s="11">
        <v>41537</v>
      </c>
      <c r="B17" s="21" t="s">
        <v>17</v>
      </c>
      <c r="C17" s="50" t="s">
        <v>42</v>
      </c>
      <c r="D17" s="50">
        <v>2</v>
      </c>
      <c r="E17" s="50" t="s">
        <v>22</v>
      </c>
    </row>
    <row r="18" spans="1:5">
      <c r="A18" s="11">
        <v>41537</v>
      </c>
      <c r="B18" s="21" t="s">
        <v>43</v>
      </c>
      <c r="C18" s="50" t="s">
        <v>44</v>
      </c>
      <c r="D18" s="20">
        <v>2.5</v>
      </c>
      <c r="E18" s="50" t="s">
        <v>45</v>
      </c>
    </row>
    <row r="30" spans="1:5">
      <c r="A30" s="60" t="s">
        <v>23</v>
      </c>
      <c r="B30" s="61"/>
      <c r="C30" s="50">
        <f>SUM(D11:D24)</f>
        <v>17.5</v>
      </c>
      <c r="D30" s="50"/>
      <c r="E30" s="50"/>
    </row>
    <row r="32" spans="1:5">
      <c r="A32" s="50"/>
      <c r="B32" s="50"/>
      <c r="C32" s="50"/>
      <c r="D32" s="50"/>
      <c r="E32" s="50"/>
    </row>
  </sheetData>
  <mergeCells count="5">
    <mergeCell ref="C3:E3"/>
    <mergeCell ref="B5:E5"/>
    <mergeCell ref="B6:E6"/>
    <mergeCell ref="A9:E9"/>
    <mergeCell ref="A30:B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2"/>
  <sheetViews>
    <sheetView topLeftCell="A3" workbookViewId="0">
      <selection activeCell="C25" sqref="C25"/>
    </sheetView>
  </sheetViews>
  <sheetFormatPr defaultColWidth="9.140625" defaultRowHeight="15"/>
  <cols>
    <col min="1" max="1" width="12.5703125" customWidth="1"/>
    <col min="2" max="2" width="18.140625" customWidth="1"/>
    <col min="3" max="3" width="27.42578125" customWidth="1"/>
    <col min="5" max="5" width="73.140625" customWidth="1"/>
  </cols>
  <sheetData>
    <row r="3" spans="1:5">
      <c r="A3" s="2"/>
      <c r="B3" s="2"/>
      <c r="C3" s="58" t="s">
        <v>0</v>
      </c>
      <c r="D3" s="58"/>
      <c r="E3" s="58"/>
    </row>
    <row r="4" spans="1:5">
      <c r="A4" s="2" t="s">
        <v>1</v>
      </c>
      <c r="B4" s="50">
        <v>6</v>
      </c>
      <c r="C4" s="50"/>
      <c r="D4" s="50"/>
      <c r="E4" s="50"/>
    </row>
    <row r="5" spans="1:5">
      <c r="A5" s="2" t="s">
        <v>2</v>
      </c>
      <c r="B5" s="59" t="s">
        <v>46</v>
      </c>
      <c r="C5" s="59"/>
      <c r="D5" s="59"/>
      <c r="E5" s="59"/>
    </row>
    <row r="6" spans="1:5">
      <c r="A6" s="2" t="s">
        <v>4</v>
      </c>
      <c r="B6" s="59" t="s">
        <v>47</v>
      </c>
      <c r="C6" s="59"/>
      <c r="D6" s="59"/>
      <c r="E6" s="59"/>
    </row>
    <row r="9" spans="1:5">
      <c r="A9" s="58" t="s">
        <v>6</v>
      </c>
      <c r="B9" s="58"/>
      <c r="C9" s="58"/>
      <c r="D9" s="58"/>
      <c r="E9" s="58"/>
    </row>
    <row r="10" spans="1:5">
      <c r="A10" s="4" t="s">
        <v>7</v>
      </c>
      <c r="B10" s="4" t="s">
        <v>8</v>
      </c>
      <c r="C10" s="4" t="s">
        <v>9</v>
      </c>
      <c r="D10" s="4" t="s">
        <v>10</v>
      </c>
      <c r="E10" s="4" t="s">
        <v>11</v>
      </c>
    </row>
    <row r="11" spans="1:5">
      <c r="A11" s="3"/>
      <c r="B11" s="50"/>
      <c r="C11" s="50"/>
      <c r="D11" s="50"/>
      <c r="E11" s="50"/>
    </row>
    <row r="13" spans="1:5" ht="22.5" customHeight="1">
      <c r="A13" s="11">
        <v>41534</v>
      </c>
      <c r="B13" s="50" t="s">
        <v>20</v>
      </c>
      <c r="C13" s="50" t="s">
        <v>48</v>
      </c>
      <c r="D13" s="50">
        <v>5</v>
      </c>
      <c r="E13" s="50" t="s">
        <v>49</v>
      </c>
    </row>
    <row r="14" spans="1:5">
      <c r="A14" s="11">
        <v>41536</v>
      </c>
      <c r="B14" s="50"/>
      <c r="C14" s="50" t="s">
        <v>50</v>
      </c>
      <c r="D14" s="50">
        <v>1</v>
      </c>
      <c r="E14" s="50"/>
    </row>
    <row r="15" spans="1:5">
      <c r="A15" s="11">
        <v>41537</v>
      </c>
      <c r="B15" s="50" t="s">
        <v>20</v>
      </c>
      <c r="C15" s="50" t="s">
        <v>48</v>
      </c>
      <c r="D15" s="50">
        <v>6</v>
      </c>
      <c r="E15" s="50" t="s">
        <v>51</v>
      </c>
    </row>
    <row r="16" spans="1:5">
      <c r="A16" s="11">
        <v>41538</v>
      </c>
      <c r="B16" s="50" t="s">
        <v>20</v>
      </c>
      <c r="C16" s="50" t="s">
        <v>48</v>
      </c>
      <c r="D16" s="50">
        <v>8</v>
      </c>
      <c r="E16" s="50" t="s">
        <v>52</v>
      </c>
    </row>
    <row r="32" spans="1:3">
      <c r="A32" s="60" t="s">
        <v>23</v>
      </c>
      <c r="B32" s="61"/>
      <c r="C32" s="50">
        <f>SUM(D11:D26)</f>
        <v>20</v>
      </c>
    </row>
  </sheetData>
  <mergeCells count="5">
    <mergeCell ref="C3:E3"/>
    <mergeCell ref="B5:E5"/>
    <mergeCell ref="B6:E6"/>
    <mergeCell ref="A9:E9"/>
    <mergeCell ref="A32:B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3"/>
  <sheetViews>
    <sheetView topLeftCell="A2" workbookViewId="0">
      <selection activeCell="C33" sqref="C33"/>
    </sheetView>
  </sheetViews>
  <sheetFormatPr defaultColWidth="9.140625" defaultRowHeight="15"/>
  <cols>
    <col min="1" max="1" width="12.5703125" customWidth="1"/>
    <col min="2" max="2" width="18.140625" customWidth="1"/>
    <col min="3" max="3" width="44.28515625" customWidth="1"/>
    <col min="5" max="5" width="73.140625" customWidth="1"/>
  </cols>
  <sheetData>
    <row r="3" spans="1:5">
      <c r="A3" s="2"/>
      <c r="B3" s="2"/>
      <c r="C3" s="58" t="s">
        <v>0</v>
      </c>
      <c r="D3" s="58"/>
      <c r="E3" s="58"/>
    </row>
    <row r="4" spans="1:5">
      <c r="A4" s="2" t="s">
        <v>1</v>
      </c>
      <c r="B4" s="50">
        <v>6</v>
      </c>
      <c r="C4" s="50"/>
      <c r="D4" s="50"/>
      <c r="E4" s="50"/>
    </row>
    <row r="5" spans="1:5">
      <c r="A5" s="2" t="s">
        <v>2</v>
      </c>
      <c r="B5" s="59" t="s">
        <v>53</v>
      </c>
      <c r="C5" s="59"/>
      <c r="D5" s="59"/>
      <c r="E5" s="59"/>
    </row>
    <row r="6" spans="1:5">
      <c r="A6" s="2" t="s">
        <v>4</v>
      </c>
      <c r="B6" s="59" t="s">
        <v>54</v>
      </c>
      <c r="C6" s="59"/>
      <c r="D6" s="59"/>
      <c r="E6" s="59"/>
    </row>
    <row r="9" spans="1:5">
      <c r="A9" s="58" t="s">
        <v>6</v>
      </c>
      <c r="B9" s="58"/>
      <c r="C9" s="58"/>
      <c r="D9" s="58"/>
      <c r="E9" s="58"/>
    </row>
    <row r="10" spans="1:5">
      <c r="A10" s="4" t="s">
        <v>7</v>
      </c>
      <c r="B10" s="4" t="s">
        <v>8</v>
      </c>
      <c r="C10" s="4" t="s">
        <v>9</v>
      </c>
      <c r="D10" s="4" t="s">
        <v>10</v>
      </c>
      <c r="E10" s="4" t="s">
        <v>11</v>
      </c>
    </row>
    <row r="11" spans="1:5">
      <c r="A11" s="13">
        <v>41531</v>
      </c>
      <c r="B11" s="12" t="s">
        <v>55</v>
      </c>
      <c r="C11" s="22" t="s">
        <v>56</v>
      </c>
      <c r="D11" s="22">
        <v>2.5</v>
      </c>
      <c r="E11" s="22" t="s">
        <v>57</v>
      </c>
    </row>
    <row r="12" spans="1:5">
      <c r="A12" s="13">
        <v>41531</v>
      </c>
      <c r="B12" s="12" t="s">
        <v>55</v>
      </c>
      <c r="C12" s="22" t="s">
        <v>58</v>
      </c>
      <c r="D12" s="22">
        <v>2</v>
      </c>
      <c r="E12" s="22" t="s">
        <v>57</v>
      </c>
    </row>
    <row r="13" spans="1:5">
      <c r="A13" s="11">
        <v>41531</v>
      </c>
      <c r="B13" s="20" t="s">
        <v>55</v>
      </c>
      <c r="C13" s="50" t="s">
        <v>59</v>
      </c>
      <c r="D13" s="50">
        <v>3</v>
      </c>
      <c r="E13" s="50" t="s">
        <v>60</v>
      </c>
    </row>
    <row r="14" spans="1:5" s="1" customFormat="1">
      <c r="A14" s="11">
        <v>41532</v>
      </c>
      <c r="B14" s="20" t="s">
        <v>17</v>
      </c>
      <c r="C14" s="22" t="s">
        <v>61</v>
      </c>
      <c r="D14" s="50">
        <v>2</v>
      </c>
      <c r="E14" s="50" t="s">
        <v>62</v>
      </c>
    </row>
    <row r="15" spans="1:5">
      <c r="A15" s="11">
        <v>41532</v>
      </c>
      <c r="B15" s="20" t="s">
        <v>55</v>
      </c>
      <c r="C15" s="22" t="s">
        <v>63</v>
      </c>
      <c r="D15" s="50">
        <v>3.5</v>
      </c>
      <c r="E15" s="50" t="s">
        <v>64</v>
      </c>
    </row>
    <row r="16" spans="1:5">
      <c r="A16" s="11">
        <v>41532</v>
      </c>
      <c r="B16" s="20" t="s">
        <v>12</v>
      </c>
      <c r="C16" s="22" t="s">
        <v>65</v>
      </c>
      <c r="D16" s="50">
        <v>2</v>
      </c>
      <c r="E16" s="50"/>
    </row>
    <row r="17" spans="1:5">
      <c r="A17" s="11">
        <v>41532</v>
      </c>
      <c r="B17" s="20" t="s">
        <v>55</v>
      </c>
      <c r="C17" s="22" t="s">
        <v>58</v>
      </c>
      <c r="D17" s="50">
        <v>1</v>
      </c>
      <c r="E17" s="50" t="s">
        <v>66</v>
      </c>
    </row>
    <row r="18" spans="1:5">
      <c r="A18" s="11">
        <v>41532</v>
      </c>
      <c r="B18" s="20" t="s">
        <v>12</v>
      </c>
      <c r="C18" s="22" t="s">
        <v>67</v>
      </c>
      <c r="D18" s="50">
        <v>1</v>
      </c>
      <c r="E18" s="50"/>
    </row>
    <row r="19" spans="1:5">
      <c r="A19" s="11">
        <v>41533</v>
      </c>
      <c r="B19" s="20" t="s">
        <v>12</v>
      </c>
      <c r="C19" s="22" t="s">
        <v>68</v>
      </c>
      <c r="D19" s="50">
        <v>3</v>
      </c>
      <c r="E19" s="50"/>
    </row>
    <row r="20" spans="1:5">
      <c r="A20" s="11">
        <v>41534</v>
      </c>
      <c r="B20" s="20" t="s">
        <v>12</v>
      </c>
      <c r="C20" s="22" t="s">
        <v>69</v>
      </c>
      <c r="D20" s="50">
        <v>1.5</v>
      </c>
      <c r="E20" s="50"/>
    </row>
    <row r="21" spans="1:5">
      <c r="A21" s="11">
        <v>41534</v>
      </c>
      <c r="B21" s="20"/>
      <c r="C21" s="22" t="s">
        <v>70</v>
      </c>
      <c r="D21" s="50">
        <v>1</v>
      </c>
      <c r="E21" s="50"/>
    </row>
    <row r="22" spans="1:5">
      <c r="A22" s="11">
        <v>41535</v>
      </c>
      <c r="B22" s="20"/>
      <c r="C22" s="22" t="s">
        <v>70</v>
      </c>
      <c r="D22" s="50">
        <v>0.5</v>
      </c>
      <c r="E22" s="50"/>
    </row>
    <row r="23" spans="1:5">
      <c r="A23" s="50"/>
      <c r="B23" s="50"/>
      <c r="C23" s="50"/>
      <c r="D23" s="50"/>
      <c r="E23" s="50"/>
    </row>
    <row r="30" spans="1:5">
      <c r="A30" s="50"/>
      <c r="B30" s="50"/>
      <c r="C30" s="50"/>
      <c r="D30" s="50"/>
      <c r="E30" s="50" t="s">
        <v>71</v>
      </c>
    </row>
    <row r="31" spans="1:5">
      <c r="A31" s="50"/>
      <c r="B31" s="50"/>
      <c r="C31" s="50"/>
      <c r="D31" s="50"/>
      <c r="E31" s="50">
        <f>SUM(D11:D21)</f>
        <v>22.5</v>
      </c>
    </row>
    <row r="32" spans="1:5">
      <c r="A32" s="60" t="s">
        <v>23</v>
      </c>
      <c r="B32" s="61"/>
      <c r="C32" s="50">
        <f>SUM(D11:D26)</f>
        <v>23</v>
      </c>
      <c r="D32" s="50"/>
      <c r="E32" s="50"/>
    </row>
    <row r="33" spans="1:5">
      <c r="A33" s="50"/>
      <c r="B33" s="50"/>
      <c r="C33" s="50"/>
      <c r="D33" s="50"/>
      <c r="E33" s="50"/>
    </row>
  </sheetData>
  <mergeCells count="5">
    <mergeCell ref="C3:E3"/>
    <mergeCell ref="B5:E5"/>
    <mergeCell ref="B6:E6"/>
    <mergeCell ref="A9:E9"/>
    <mergeCell ref="A32:B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2"/>
  <sheetViews>
    <sheetView topLeftCell="A3" workbookViewId="0">
      <selection activeCell="D34" sqref="D34"/>
    </sheetView>
  </sheetViews>
  <sheetFormatPr defaultColWidth="9.140625" defaultRowHeight="15"/>
  <cols>
    <col min="1" max="1" width="12.5703125" customWidth="1"/>
    <col min="2" max="2" width="18.140625" customWidth="1"/>
    <col min="3" max="3" width="36.28515625" customWidth="1"/>
    <col min="5" max="5" width="73.140625" customWidth="1"/>
  </cols>
  <sheetData>
    <row r="3" spans="1:5">
      <c r="A3" s="2"/>
      <c r="B3" s="2"/>
      <c r="C3" s="58" t="s">
        <v>0</v>
      </c>
      <c r="D3" s="58"/>
      <c r="E3" s="58"/>
    </row>
    <row r="4" spans="1:5">
      <c r="A4" s="2" t="s">
        <v>1</v>
      </c>
      <c r="B4" s="50">
        <v>6</v>
      </c>
      <c r="C4" s="50"/>
      <c r="D4" s="50"/>
      <c r="E4" s="50"/>
    </row>
    <row r="5" spans="1:5">
      <c r="A5" s="2" t="s">
        <v>2</v>
      </c>
      <c r="B5" s="59" t="s">
        <v>72</v>
      </c>
      <c r="C5" s="59"/>
      <c r="D5" s="59"/>
      <c r="E5" s="59"/>
    </row>
    <row r="6" spans="1:5">
      <c r="A6" s="2" t="s">
        <v>4</v>
      </c>
      <c r="B6" s="59" t="s">
        <v>73</v>
      </c>
      <c r="C6" s="59"/>
      <c r="D6" s="59"/>
      <c r="E6" s="59"/>
    </row>
    <row r="9" spans="1:5">
      <c r="A9" s="58" t="s">
        <v>6</v>
      </c>
      <c r="B9" s="58"/>
      <c r="C9" s="58"/>
      <c r="D9" s="58"/>
      <c r="E9" s="58"/>
    </row>
    <row r="10" spans="1:5">
      <c r="A10" s="4" t="s">
        <v>7</v>
      </c>
      <c r="B10" s="4" t="s">
        <v>8</v>
      </c>
      <c r="C10" s="4" t="s">
        <v>9</v>
      </c>
      <c r="D10" s="4" t="s">
        <v>10</v>
      </c>
      <c r="E10" s="4" t="s">
        <v>11</v>
      </c>
    </row>
    <row r="11" spans="1:5">
      <c r="A11" s="11">
        <v>41532</v>
      </c>
      <c r="B11" s="50" t="s">
        <v>20</v>
      </c>
      <c r="C11" s="50" t="s">
        <v>74</v>
      </c>
      <c r="D11" s="50">
        <v>4</v>
      </c>
      <c r="E11" s="50"/>
    </row>
    <row r="12" spans="1:5">
      <c r="A12" s="11">
        <v>41532</v>
      </c>
      <c r="B12" s="50"/>
      <c r="C12" s="50" t="s">
        <v>75</v>
      </c>
      <c r="D12" s="50">
        <v>6</v>
      </c>
      <c r="E12" s="50"/>
    </row>
    <row r="13" spans="1:5">
      <c r="A13" s="11">
        <v>41534</v>
      </c>
      <c r="B13" s="20" t="s">
        <v>12</v>
      </c>
      <c r="C13" s="22" t="s">
        <v>69</v>
      </c>
      <c r="D13" s="50">
        <v>2</v>
      </c>
      <c r="E13" s="50"/>
    </row>
    <row r="14" spans="1:5">
      <c r="A14" s="11">
        <v>41535</v>
      </c>
      <c r="B14" s="50"/>
      <c r="C14" s="50" t="s">
        <v>76</v>
      </c>
      <c r="D14" s="50">
        <v>3</v>
      </c>
      <c r="E14" s="50"/>
    </row>
    <row r="15" spans="1:5">
      <c r="A15" s="50"/>
      <c r="B15" s="50"/>
      <c r="C15" s="50" t="s">
        <v>77</v>
      </c>
      <c r="D15" s="50">
        <v>1</v>
      </c>
      <c r="E15" s="50"/>
    </row>
    <row r="16" spans="1:5">
      <c r="A16" s="50"/>
      <c r="B16" s="50"/>
      <c r="C16" s="50"/>
      <c r="D16" s="50"/>
      <c r="E16" s="50"/>
    </row>
    <row r="32" spans="1:3">
      <c r="A32" s="60" t="s">
        <v>23</v>
      </c>
      <c r="B32" s="61"/>
      <c r="C32" s="50">
        <f>SUM(D11:D26)</f>
        <v>16</v>
      </c>
    </row>
  </sheetData>
  <mergeCells count="5">
    <mergeCell ref="C3:E3"/>
    <mergeCell ref="B5:E5"/>
    <mergeCell ref="B6:E6"/>
    <mergeCell ref="A9:E9"/>
    <mergeCell ref="A32:B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0"/>
  <sheetViews>
    <sheetView topLeftCell="A3" workbookViewId="0">
      <selection activeCell="A25" sqref="A25:E25"/>
    </sheetView>
  </sheetViews>
  <sheetFormatPr defaultColWidth="9.140625" defaultRowHeight="15"/>
  <cols>
    <col min="1" max="1" width="12.5703125" customWidth="1"/>
    <col min="2" max="2" width="18.140625" customWidth="1"/>
    <col min="3" max="3" width="27.42578125" customWidth="1"/>
    <col min="5" max="5" width="73.140625" customWidth="1"/>
    <col min="6" max="6" width="18.28515625" customWidth="1"/>
  </cols>
  <sheetData>
    <row r="3" spans="1:7">
      <c r="A3" s="2"/>
      <c r="B3" s="2"/>
      <c r="C3" s="58" t="s">
        <v>0</v>
      </c>
      <c r="D3" s="58"/>
      <c r="E3" s="58"/>
      <c r="F3" s="19" t="s">
        <v>78</v>
      </c>
      <c r="G3" s="19">
        <f>SUM(D11:D87)</f>
        <v>34</v>
      </c>
    </row>
    <row r="4" spans="1:7">
      <c r="A4" s="2" t="s">
        <v>1</v>
      </c>
      <c r="B4" s="50">
        <v>6</v>
      </c>
      <c r="C4" s="50"/>
      <c r="D4" s="50"/>
      <c r="E4" s="50"/>
      <c r="F4" s="50"/>
      <c r="G4" s="50"/>
    </row>
    <row r="5" spans="1:7">
      <c r="A5" s="2" t="s">
        <v>2</v>
      </c>
      <c r="B5" s="59" t="s">
        <v>79</v>
      </c>
      <c r="C5" s="59"/>
      <c r="D5" s="59"/>
      <c r="E5" s="59"/>
      <c r="F5" s="50"/>
      <c r="G5" s="50"/>
    </row>
    <row r="6" spans="1:7">
      <c r="A6" s="2" t="s">
        <v>4</v>
      </c>
      <c r="B6" s="59" t="s">
        <v>80</v>
      </c>
      <c r="C6" s="59"/>
      <c r="D6" s="59"/>
      <c r="E6" s="59"/>
      <c r="F6" s="50"/>
      <c r="G6" s="50"/>
    </row>
    <row r="9" spans="1:7">
      <c r="A9" s="58" t="s">
        <v>6</v>
      </c>
      <c r="B9" s="58"/>
      <c r="C9" s="58"/>
      <c r="D9" s="58"/>
      <c r="E9" s="58"/>
      <c r="F9" s="19" t="s">
        <v>81</v>
      </c>
      <c r="G9" s="19">
        <f>SUM(D11:D23)</f>
        <v>14.5</v>
      </c>
    </row>
    <row r="10" spans="1:7">
      <c r="A10" s="4" t="s">
        <v>7</v>
      </c>
      <c r="B10" s="4" t="s">
        <v>8</v>
      </c>
      <c r="C10" s="4" t="s">
        <v>9</v>
      </c>
      <c r="D10" s="4" t="s">
        <v>10</v>
      </c>
      <c r="E10" s="4" t="s">
        <v>11</v>
      </c>
      <c r="F10" s="50"/>
      <c r="G10" s="50"/>
    </row>
    <row r="11" spans="1:7">
      <c r="A11" s="18">
        <v>41531</v>
      </c>
      <c r="B11" s="50" t="s">
        <v>82</v>
      </c>
      <c r="C11" s="50" t="s">
        <v>83</v>
      </c>
      <c r="D11" s="50">
        <v>1</v>
      </c>
      <c r="E11" s="50" t="s">
        <v>84</v>
      </c>
      <c r="F11" s="50"/>
      <c r="G11" s="50"/>
    </row>
    <row r="12" spans="1:7">
      <c r="A12" s="18">
        <v>41531</v>
      </c>
      <c r="B12" s="7" t="s">
        <v>85</v>
      </c>
      <c r="C12" s="50" t="s">
        <v>86</v>
      </c>
      <c r="D12" s="50">
        <v>3</v>
      </c>
      <c r="E12" s="50" t="s">
        <v>87</v>
      </c>
      <c r="F12" s="50"/>
      <c r="G12" s="50"/>
    </row>
    <row r="13" spans="1:7">
      <c r="A13" s="11">
        <v>41531</v>
      </c>
      <c r="B13" s="7" t="s">
        <v>88</v>
      </c>
      <c r="C13" s="50" t="s">
        <v>89</v>
      </c>
      <c r="D13" s="50">
        <v>0.5</v>
      </c>
      <c r="E13" s="50" t="s">
        <v>90</v>
      </c>
      <c r="F13" s="50"/>
      <c r="G13" s="50"/>
    </row>
    <row r="14" spans="1:7">
      <c r="A14" s="11">
        <v>41531</v>
      </c>
      <c r="B14" s="50" t="s">
        <v>12</v>
      </c>
      <c r="C14" s="50" t="s">
        <v>91</v>
      </c>
      <c r="D14" s="50">
        <v>0.5</v>
      </c>
      <c r="E14" s="50"/>
      <c r="F14" s="50"/>
      <c r="G14" s="50"/>
    </row>
    <row r="15" spans="1:7">
      <c r="A15" s="11">
        <v>41532</v>
      </c>
      <c r="B15" s="50" t="s">
        <v>92</v>
      </c>
      <c r="C15" s="50" t="s">
        <v>93</v>
      </c>
      <c r="D15" s="50">
        <v>0.5</v>
      </c>
      <c r="E15" s="50"/>
      <c r="F15" s="50"/>
      <c r="G15" s="50"/>
    </row>
    <row r="16" spans="1:7">
      <c r="A16" s="11">
        <v>41533</v>
      </c>
      <c r="B16" s="50" t="s">
        <v>92</v>
      </c>
      <c r="C16" s="50" t="s">
        <v>94</v>
      </c>
      <c r="D16" s="50">
        <v>0.5</v>
      </c>
      <c r="E16" s="50"/>
      <c r="F16" s="50"/>
      <c r="G16" s="50"/>
    </row>
    <row r="17" spans="1:9">
      <c r="A17" s="11">
        <v>41533</v>
      </c>
      <c r="B17" s="50" t="s">
        <v>85</v>
      </c>
      <c r="C17" s="50" t="s">
        <v>95</v>
      </c>
      <c r="D17" s="50">
        <v>3</v>
      </c>
      <c r="E17" s="50"/>
      <c r="F17" s="50"/>
      <c r="G17" s="50"/>
      <c r="H17" s="50"/>
      <c r="I17" s="50"/>
    </row>
    <row r="18" spans="1:9" s="1" customFormat="1">
      <c r="A18" s="11">
        <v>41534</v>
      </c>
      <c r="B18" s="50" t="s">
        <v>92</v>
      </c>
      <c r="C18" s="50" t="s">
        <v>94</v>
      </c>
      <c r="D18" s="50">
        <v>0.5</v>
      </c>
      <c r="E18" s="50"/>
      <c r="F18" s="50"/>
      <c r="G18" s="50"/>
      <c r="H18" s="50"/>
      <c r="I18" s="50"/>
    </row>
    <row r="19" spans="1:9" s="1" customFormat="1">
      <c r="A19" s="11">
        <v>41534</v>
      </c>
      <c r="B19" s="20" t="s">
        <v>12</v>
      </c>
      <c r="C19" s="50" t="s">
        <v>16</v>
      </c>
      <c r="D19" s="50">
        <v>1.5</v>
      </c>
      <c r="E19" s="50"/>
      <c r="F19" s="50"/>
      <c r="G19" s="50"/>
      <c r="H19" s="50"/>
      <c r="I19" s="50"/>
    </row>
    <row r="20" spans="1:9" s="1" customFormat="1">
      <c r="A20" s="11">
        <v>41535</v>
      </c>
      <c r="B20" s="50" t="s">
        <v>92</v>
      </c>
      <c r="C20" s="50" t="s">
        <v>94</v>
      </c>
      <c r="D20" s="50">
        <v>0.5</v>
      </c>
      <c r="E20" s="50"/>
      <c r="F20" s="50"/>
      <c r="G20" s="50"/>
      <c r="H20" s="50"/>
      <c r="I20" s="50"/>
    </row>
    <row r="21" spans="1:9" s="1" customFormat="1">
      <c r="A21" s="11">
        <v>41536</v>
      </c>
      <c r="B21" s="50" t="s">
        <v>92</v>
      </c>
      <c r="C21" s="50" t="s">
        <v>94</v>
      </c>
      <c r="D21" s="50">
        <v>0.5</v>
      </c>
      <c r="E21" s="50"/>
      <c r="F21" s="50"/>
      <c r="G21" s="50"/>
      <c r="H21" s="50"/>
      <c r="I21" s="50"/>
    </row>
    <row r="22" spans="1:9" s="1" customFormat="1">
      <c r="A22" s="11">
        <v>41537</v>
      </c>
      <c r="B22" s="50" t="s">
        <v>92</v>
      </c>
      <c r="C22" s="50" t="s">
        <v>94</v>
      </c>
      <c r="D22" s="50">
        <v>0.5</v>
      </c>
      <c r="E22" s="50"/>
      <c r="F22" s="50"/>
      <c r="G22" s="50"/>
      <c r="H22" s="50"/>
      <c r="I22" s="50"/>
    </row>
    <row r="23" spans="1:9">
      <c r="A23" s="11">
        <v>41537</v>
      </c>
      <c r="B23" s="50" t="s">
        <v>85</v>
      </c>
      <c r="C23" s="50" t="s">
        <v>95</v>
      </c>
      <c r="D23" s="50">
        <v>2</v>
      </c>
      <c r="E23" s="50"/>
      <c r="F23" s="50"/>
      <c r="G23" s="50"/>
      <c r="H23" s="50"/>
      <c r="I23" s="50"/>
    </row>
    <row r="24" spans="1:9">
      <c r="A24" s="50"/>
      <c r="B24" s="50"/>
      <c r="C24" s="50"/>
      <c r="D24" s="50">
        <f>SUM(D11:D23)</f>
        <v>14.5</v>
      </c>
      <c r="E24" s="50"/>
      <c r="F24" s="50"/>
      <c r="G24" s="50"/>
      <c r="H24" s="50"/>
      <c r="I24" s="50"/>
    </row>
    <row r="25" spans="1:9" s="1" customFormat="1">
      <c r="A25" s="58" t="s">
        <v>96</v>
      </c>
      <c r="B25" s="58"/>
      <c r="C25" s="58"/>
      <c r="D25" s="58"/>
      <c r="E25" s="58"/>
      <c r="F25" s="19" t="s">
        <v>97</v>
      </c>
      <c r="G25" s="19">
        <f>SUM(D27:D27)</f>
        <v>5</v>
      </c>
      <c r="H25" s="50"/>
      <c r="I25" s="50"/>
    </row>
    <row r="26" spans="1:9" s="1" customFormat="1">
      <c r="A26" s="4" t="s">
        <v>7</v>
      </c>
      <c r="B26" s="4" t="s">
        <v>8</v>
      </c>
      <c r="C26" s="4" t="s">
        <v>9</v>
      </c>
      <c r="D26" s="4" t="s">
        <v>10</v>
      </c>
      <c r="E26" s="4" t="s">
        <v>11</v>
      </c>
      <c r="F26" s="50"/>
      <c r="G26" s="50"/>
      <c r="H26" s="50"/>
      <c r="I26" s="50"/>
    </row>
    <row r="27" spans="1:9" s="1" customFormat="1">
      <c r="A27" s="18">
        <v>41538</v>
      </c>
      <c r="B27" s="50" t="s">
        <v>85</v>
      </c>
      <c r="C27" s="50" t="s">
        <v>98</v>
      </c>
      <c r="D27" s="50">
        <v>5</v>
      </c>
      <c r="E27" s="50"/>
      <c r="F27" s="50"/>
      <c r="G27" s="50"/>
      <c r="H27" s="50"/>
      <c r="I27" s="50"/>
    </row>
    <row r="28" spans="1:9">
      <c r="A28" s="50"/>
      <c r="B28" s="50"/>
      <c r="C28" s="50"/>
      <c r="D28" s="50"/>
      <c r="E28" s="50"/>
      <c r="F28" s="50"/>
      <c r="G28" s="50"/>
      <c r="H28" s="50"/>
      <c r="I28" s="50"/>
    </row>
    <row r="29" spans="1:9">
      <c r="A29" s="50"/>
      <c r="B29" s="50"/>
      <c r="C29" s="50"/>
      <c r="D29" s="50"/>
      <c r="E29" s="50"/>
      <c r="F29" s="50"/>
      <c r="G29" s="50"/>
      <c r="H29" s="50"/>
      <c r="I29" s="50"/>
    </row>
    <row r="30" spans="1:9">
      <c r="A30" s="50"/>
      <c r="B30" s="50"/>
      <c r="C30" s="50"/>
      <c r="D30" s="50"/>
      <c r="E30" s="50"/>
      <c r="F30" s="50"/>
      <c r="G30" s="50"/>
      <c r="H30" s="50"/>
      <c r="I30" s="50"/>
    </row>
    <row r="31" spans="1:9">
      <c r="A31" s="50"/>
      <c r="B31" s="50"/>
      <c r="C31" s="50"/>
      <c r="D31" s="50"/>
      <c r="E31" s="50"/>
      <c r="F31" s="50"/>
      <c r="G31" s="50"/>
      <c r="H31" s="50"/>
      <c r="I31" s="50"/>
    </row>
    <row r="32" spans="1:9">
      <c r="A32" s="50"/>
      <c r="B32" s="50"/>
      <c r="C32" s="50"/>
      <c r="D32" s="50"/>
      <c r="E32" s="50"/>
      <c r="F32" s="50"/>
      <c r="G32" s="50"/>
      <c r="H32" s="50"/>
      <c r="I32" s="50"/>
    </row>
    <row r="33" spans="1:9">
      <c r="A33" s="50"/>
      <c r="B33" s="50"/>
      <c r="C33" s="50"/>
      <c r="D33" s="50"/>
      <c r="E33" s="50"/>
      <c r="F33" s="50"/>
      <c r="G33" s="50"/>
      <c r="H33" s="50"/>
      <c r="I33" s="50"/>
    </row>
    <row r="34" spans="1:9">
      <c r="A34" s="50"/>
      <c r="B34" s="50"/>
      <c r="C34" s="50"/>
      <c r="D34" s="50"/>
      <c r="E34" s="50"/>
      <c r="F34" s="50"/>
      <c r="G34" s="50"/>
      <c r="H34" s="50"/>
      <c r="I34" s="50"/>
    </row>
    <row r="35" spans="1:9">
      <c r="A35" s="50"/>
      <c r="B35" s="50"/>
      <c r="C35" s="50"/>
      <c r="D35" s="50"/>
      <c r="E35" s="50"/>
      <c r="F35" s="50"/>
      <c r="G35" s="50"/>
      <c r="H35" s="50"/>
      <c r="I35" s="50"/>
    </row>
    <row r="36" spans="1:9">
      <c r="A36" s="50"/>
      <c r="B36" s="50"/>
      <c r="C36" s="50"/>
      <c r="D36" s="50"/>
      <c r="E36" s="50"/>
      <c r="F36" s="50"/>
      <c r="G36" s="50"/>
      <c r="H36" s="50"/>
      <c r="I36" s="50"/>
    </row>
    <row r="37" spans="1:9">
      <c r="A37" s="50"/>
      <c r="B37" s="50"/>
      <c r="C37" s="50"/>
      <c r="D37" s="50"/>
      <c r="E37" s="50"/>
      <c r="F37" s="50"/>
      <c r="G37" s="50"/>
      <c r="H37" s="50"/>
      <c r="I37" s="50"/>
    </row>
    <row r="38" spans="1:9">
      <c r="A38" s="50"/>
      <c r="B38" s="50"/>
      <c r="C38" s="50"/>
      <c r="D38" s="50"/>
      <c r="E38" s="50"/>
      <c r="F38" s="50"/>
      <c r="G38" s="50"/>
      <c r="H38" s="50"/>
      <c r="I38" s="50"/>
    </row>
    <row r="39" spans="1:9">
      <c r="A39" s="50"/>
      <c r="B39" s="50"/>
      <c r="C39" s="50"/>
      <c r="D39" s="50"/>
      <c r="E39" s="50"/>
      <c r="F39" s="50"/>
      <c r="G39" s="50"/>
      <c r="H39" s="50"/>
      <c r="I39" s="50"/>
    </row>
    <row r="40" spans="1:9">
      <c r="A40" s="50"/>
      <c r="B40" s="50"/>
      <c r="C40" s="50"/>
      <c r="D40" s="50"/>
      <c r="E40" s="50"/>
      <c r="F40" s="50"/>
      <c r="G40" s="50"/>
      <c r="H40" s="50"/>
      <c r="I40" s="50"/>
    </row>
  </sheetData>
  <mergeCells count="5">
    <mergeCell ref="A25:E25"/>
    <mergeCell ref="C3:E3"/>
    <mergeCell ref="B5:E5"/>
    <mergeCell ref="B6:E6"/>
    <mergeCell ref="A9:E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5"/>
  <sheetViews>
    <sheetView topLeftCell="A3" workbookViewId="0">
      <selection activeCell="C21" sqref="C21"/>
    </sheetView>
  </sheetViews>
  <sheetFormatPr defaultColWidth="9.140625" defaultRowHeight="15"/>
  <cols>
    <col min="1" max="1" width="12.5703125" customWidth="1"/>
    <col min="2" max="2" width="18.140625" customWidth="1"/>
    <col min="3" max="3" width="48.85546875" customWidth="1"/>
    <col min="5" max="5" width="91.5703125" customWidth="1"/>
  </cols>
  <sheetData>
    <row r="2" spans="1:9">
      <c r="A2" s="50"/>
      <c r="B2" s="50"/>
      <c r="C2" s="50"/>
      <c r="D2" s="50"/>
      <c r="E2" s="50"/>
      <c r="F2" s="50"/>
      <c r="G2" s="50"/>
      <c r="H2" s="50"/>
      <c r="I2" s="50"/>
    </row>
    <row r="3" spans="1:9">
      <c r="A3" s="2"/>
      <c r="B3" s="2"/>
      <c r="C3" s="58" t="s">
        <v>0</v>
      </c>
      <c r="D3" s="58"/>
      <c r="E3" s="58"/>
      <c r="F3" s="50"/>
      <c r="G3" s="50"/>
      <c r="H3" s="50"/>
      <c r="I3" s="50"/>
    </row>
    <row r="4" spans="1:9">
      <c r="A4" s="2" t="s">
        <v>1</v>
      </c>
      <c r="B4" s="50">
        <v>6</v>
      </c>
      <c r="C4" s="50"/>
      <c r="D4" s="50"/>
      <c r="E4" s="50"/>
      <c r="F4" s="50"/>
      <c r="G4" s="50"/>
      <c r="H4" s="50"/>
      <c r="I4" s="50"/>
    </row>
    <row r="5" spans="1:9">
      <c r="A5" s="2" t="s">
        <v>2</v>
      </c>
      <c r="B5" s="59" t="s">
        <v>99</v>
      </c>
      <c r="C5" s="59"/>
      <c r="D5" s="59"/>
      <c r="E5" s="59"/>
      <c r="F5" s="50"/>
      <c r="G5" s="50"/>
      <c r="H5" s="50"/>
      <c r="I5" s="50"/>
    </row>
    <row r="6" spans="1:9">
      <c r="A6" s="2" t="s">
        <v>4</v>
      </c>
      <c r="B6" s="59" t="s">
        <v>100</v>
      </c>
      <c r="C6" s="59"/>
      <c r="D6" s="59"/>
      <c r="E6" s="59"/>
      <c r="F6" s="50"/>
      <c r="G6" s="50"/>
      <c r="H6" s="50"/>
      <c r="I6" s="50"/>
    </row>
    <row r="9" spans="1:9">
      <c r="A9" s="58" t="s">
        <v>6</v>
      </c>
      <c r="B9" s="58"/>
      <c r="C9" s="58"/>
      <c r="D9" s="58"/>
      <c r="E9" s="58"/>
      <c r="F9" s="50"/>
      <c r="G9" s="50"/>
      <c r="H9" s="50"/>
      <c r="I9" s="50"/>
    </row>
    <row r="10" spans="1:9">
      <c r="A10" s="4" t="s">
        <v>7</v>
      </c>
      <c r="B10" s="4" t="s">
        <v>8</v>
      </c>
      <c r="C10" s="4" t="s">
        <v>9</v>
      </c>
      <c r="D10" s="4" t="s">
        <v>10</v>
      </c>
      <c r="E10" s="4" t="s">
        <v>11</v>
      </c>
      <c r="F10" s="50"/>
      <c r="G10" s="50"/>
      <c r="H10" s="50"/>
      <c r="I10" s="50"/>
    </row>
    <row r="11" spans="1:9">
      <c r="A11" s="13">
        <v>41531</v>
      </c>
      <c r="B11" s="12" t="s">
        <v>101</v>
      </c>
      <c r="C11" s="22" t="s">
        <v>102</v>
      </c>
      <c r="D11" s="22">
        <v>1</v>
      </c>
      <c r="E11" s="22" t="s">
        <v>103</v>
      </c>
      <c r="F11" s="22"/>
      <c r="G11" s="22"/>
      <c r="H11" s="50"/>
      <c r="I11" s="50"/>
    </row>
    <row r="12" spans="1:9">
      <c r="A12" s="13">
        <v>41531</v>
      </c>
      <c r="B12" s="12" t="s">
        <v>101</v>
      </c>
      <c r="C12" s="22" t="s">
        <v>104</v>
      </c>
      <c r="D12" s="22">
        <v>1</v>
      </c>
      <c r="E12" s="22" t="s">
        <v>105</v>
      </c>
      <c r="F12" s="22"/>
      <c r="G12" s="22"/>
      <c r="H12" s="50"/>
      <c r="I12" s="50"/>
    </row>
    <row r="13" spans="1:9">
      <c r="A13" s="11">
        <v>41532</v>
      </c>
      <c r="B13" s="20" t="s">
        <v>92</v>
      </c>
      <c r="C13" s="50" t="s">
        <v>93</v>
      </c>
      <c r="D13" s="50">
        <v>0.5</v>
      </c>
      <c r="E13" s="50"/>
      <c r="F13" s="50"/>
      <c r="G13" s="50"/>
      <c r="H13" s="50"/>
      <c r="I13" s="50"/>
    </row>
    <row r="14" spans="1:9">
      <c r="A14" s="11">
        <v>41532</v>
      </c>
      <c r="B14" s="20" t="s">
        <v>101</v>
      </c>
      <c r="C14" s="50" t="s">
        <v>106</v>
      </c>
      <c r="D14" s="50">
        <v>0.5</v>
      </c>
      <c r="E14" s="50" t="s">
        <v>107</v>
      </c>
      <c r="F14" s="50"/>
      <c r="G14" s="50"/>
      <c r="H14" s="50"/>
      <c r="I14" s="50"/>
    </row>
    <row r="15" spans="1:9">
      <c r="A15" s="11">
        <v>41532</v>
      </c>
      <c r="B15" s="20" t="s">
        <v>101</v>
      </c>
      <c r="C15" s="50" t="s">
        <v>108</v>
      </c>
      <c r="D15" s="50">
        <v>0.5</v>
      </c>
      <c r="E15" s="50"/>
      <c r="F15" s="50"/>
      <c r="G15" s="50"/>
      <c r="H15" s="50"/>
      <c r="I15" s="50"/>
    </row>
    <row r="16" spans="1:9">
      <c r="A16" s="11">
        <v>41532</v>
      </c>
      <c r="B16" s="20" t="s">
        <v>12</v>
      </c>
      <c r="C16" s="50" t="s">
        <v>13</v>
      </c>
      <c r="D16" s="50">
        <v>1.5</v>
      </c>
      <c r="E16" s="50" t="s">
        <v>14</v>
      </c>
      <c r="F16" s="50"/>
      <c r="G16" s="50"/>
      <c r="H16" s="50"/>
      <c r="I16" s="50"/>
    </row>
    <row r="17" spans="1:9">
      <c r="A17" s="11">
        <v>41532</v>
      </c>
      <c r="B17" s="20" t="s">
        <v>92</v>
      </c>
      <c r="C17" s="50" t="s">
        <v>93</v>
      </c>
      <c r="D17" s="50">
        <v>0.5</v>
      </c>
      <c r="E17" s="50"/>
      <c r="F17" s="50"/>
      <c r="G17" s="50"/>
      <c r="H17" s="50"/>
      <c r="I17" s="50"/>
    </row>
    <row r="18" spans="1:9">
      <c r="A18" s="11">
        <v>41533</v>
      </c>
      <c r="B18" s="20" t="s">
        <v>12</v>
      </c>
      <c r="C18" s="50" t="s">
        <v>15</v>
      </c>
      <c r="D18" s="50">
        <v>3</v>
      </c>
      <c r="E18" s="50"/>
      <c r="F18" s="50"/>
      <c r="G18" s="50"/>
      <c r="H18" s="50"/>
      <c r="I18" s="50"/>
    </row>
    <row r="19" spans="1:9" s="1" customFormat="1">
      <c r="A19" s="11">
        <v>41533</v>
      </c>
      <c r="B19" s="20" t="s">
        <v>92</v>
      </c>
      <c r="C19" s="50" t="s">
        <v>93</v>
      </c>
      <c r="D19" s="50">
        <v>0.5</v>
      </c>
      <c r="E19" s="50"/>
      <c r="F19" s="50"/>
      <c r="G19" s="50"/>
      <c r="H19" s="50"/>
      <c r="I19" s="50"/>
    </row>
    <row r="20" spans="1:9">
      <c r="A20" s="11">
        <v>41534</v>
      </c>
      <c r="B20" s="20" t="s">
        <v>12</v>
      </c>
      <c r="C20" s="50" t="s">
        <v>16</v>
      </c>
      <c r="D20" s="50">
        <v>1.5</v>
      </c>
      <c r="E20" s="50"/>
      <c r="F20" s="50"/>
      <c r="G20" s="50"/>
      <c r="H20" s="50"/>
      <c r="I20" s="50"/>
    </row>
    <row r="21" spans="1:9">
      <c r="A21" s="11">
        <v>41536</v>
      </c>
      <c r="B21" s="20" t="s">
        <v>20</v>
      </c>
      <c r="C21" s="50" t="s">
        <v>109</v>
      </c>
      <c r="D21" s="50">
        <v>3</v>
      </c>
      <c r="E21" s="50" t="s">
        <v>110</v>
      </c>
      <c r="F21" s="50"/>
      <c r="G21" s="50"/>
      <c r="H21" s="50"/>
      <c r="I21" s="50"/>
    </row>
    <row r="22" spans="1:9">
      <c r="A22" s="11">
        <v>41537</v>
      </c>
      <c r="B22" s="50" t="s">
        <v>92</v>
      </c>
      <c r="C22" s="50" t="s">
        <v>93</v>
      </c>
      <c r="D22" s="50">
        <v>0.5</v>
      </c>
      <c r="E22" s="50"/>
      <c r="F22" s="50"/>
      <c r="G22" s="50"/>
      <c r="H22" s="50"/>
      <c r="I22" s="50"/>
    </row>
    <row r="23" spans="1:9">
      <c r="A23" s="11">
        <v>41537</v>
      </c>
      <c r="B23" s="20" t="s">
        <v>20</v>
      </c>
      <c r="C23" s="50" t="s">
        <v>111</v>
      </c>
      <c r="D23" s="50">
        <v>3.5</v>
      </c>
      <c r="E23" s="50" t="s">
        <v>112</v>
      </c>
      <c r="F23" s="50"/>
      <c r="G23" s="50"/>
      <c r="H23" s="50"/>
      <c r="I23" s="50"/>
    </row>
    <row r="26" spans="1:9">
      <c r="A26" s="60" t="s">
        <v>23</v>
      </c>
      <c r="B26" s="61"/>
      <c r="C26" s="50">
        <f>SUM(D11:D23)</f>
        <v>17.5</v>
      </c>
      <c r="D26" s="50"/>
      <c r="E26" s="50"/>
      <c r="F26" s="50"/>
      <c r="G26" s="50"/>
      <c r="H26" s="50"/>
      <c r="I26" s="50"/>
    </row>
    <row r="28" spans="1:9">
      <c r="A28" s="58" t="s">
        <v>113</v>
      </c>
      <c r="B28" s="58"/>
      <c r="C28" s="58"/>
      <c r="D28" s="58"/>
      <c r="E28" s="58"/>
      <c r="F28" s="50"/>
      <c r="G28" s="50"/>
      <c r="H28" s="50"/>
      <c r="I28" s="50"/>
    </row>
    <row r="29" spans="1:9">
      <c r="A29" s="4" t="s">
        <v>7</v>
      </c>
      <c r="B29" s="4" t="s">
        <v>8</v>
      </c>
      <c r="C29" s="4" t="s">
        <v>9</v>
      </c>
      <c r="D29" s="4" t="s">
        <v>10</v>
      </c>
      <c r="E29" s="4" t="s">
        <v>27</v>
      </c>
      <c r="F29" s="50"/>
      <c r="G29" s="50"/>
      <c r="H29" s="50"/>
      <c r="I29" s="50"/>
    </row>
    <row r="30" spans="1:9">
      <c r="A30" s="13">
        <v>41538</v>
      </c>
      <c r="B30" s="12" t="s">
        <v>20</v>
      </c>
      <c r="C30" s="22" t="s">
        <v>114</v>
      </c>
      <c r="D30" s="22">
        <v>1</v>
      </c>
      <c r="E30" s="22" t="s">
        <v>115</v>
      </c>
      <c r="F30" s="50"/>
      <c r="G30" s="50"/>
      <c r="H30" s="50"/>
      <c r="I30" s="50"/>
    </row>
    <row r="31" spans="1:9">
      <c r="A31" s="13">
        <v>41538</v>
      </c>
      <c r="B31" s="12" t="s">
        <v>20</v>
      </c>
      <c r="C31" s="22" t="s">
        <v>114</v>
      </c>
      <c r="D31" s="22">
        <v>6</v>
      </c>
      <c r="E31" s="22" t="s">
        <v>116</v>
      </c>
      <c r="F31" s="50"/>
      <c r="G31" s="50"/>
      <c r="H31" s="50"/>
      <c r="I31" s="50"/>
    </row>
    <row r="32" spans="1:9">
      <c r="A32" s="11">
        <v>41539</v>
      </c>
      <c r="B32" s="20" t="s">
        <v>20</v>
      </c>
      <c r="C32" s="22" t="s">
        <v>114</v>
      </c>
      <c r="D32" s="50">
        <v>1.5</v>
      </c>
      <c r="E32" s="50" t="s">
        <v>117</v>
      </c>
      <c r="F32" s="50"/>
      <c r="G32" s="50"/>
      <c r="H32" s="50"/>
      <c r="I32" s="50"/>
    </row>
    <row r="33" spans="1:9">
      <c r="A33" s="11">
        <v>41539</v>
      </c>
      <c r="B33" s="20" t="s">
        <v>20</v>
      </c>
      <c r="C33" s="50" t="s">
        <v>118</v>
      </c>
      <c r="D33" s="50">
        <v>1</v>
      </c>
      <c r="E33" s="50" t="s">
        <v>119</v>
      </c>
      <c r="F33" s="50"/>
      <c r="G33" s="50"/>
      <c r="H33" s="50"/>
      <c r="I33" s="50"/>
    </row>
    <row r="34" spans="1:9">
      <c r="A34" s="11"/>
      <c r="B34" s="20"/>
      <c r="C34" s="50"/>
      <c r="D34" s="50"/>
      <c r="E34" s="50"/>
      <c r="F34" s="50"/>
      <c r="G34" s="50"/>
      <c r="H34" s="50"/>
      <c r="I34" s="50"/>
    </row>
    <row r="35" spans="1:9">
      <c r="A35" s="11"/>
      <c r="B35" s="20"/>
      <c r="C35" s="50"/>
      <c r="D35" s="50"/>
      <c r="E35" s="50"/>
      <c r="F35" s="50"/>
      <c r="G35" s="50"/>
      <c r="H35" s="50"/>
      <c r="I35" s="50"/>
    </row>
    <row r="36" spans="1:9">
      <c r="A36" s="11"/>
      <c r="B36" s="20"/>
      <c r="C36" s="50"/>
      <c r="D36" s="50"/>
      <c r="E36" s="50"/>
      <c r="F36" s="50"/>
      <c r="G36" s="50"/>
      <c r="H36" s="50"/>
      <c r="I36" s="50"/>
    </row>
    <row r="37" spans="1:9">
      <c r="A37" s="11"/>
      <c r="B37" s="20"/>
      <c r="C37" s="50"/>
      <c r="D37" s="50"/>
      <c r="E37" s="50"/>
      <c r="F37" s="50"/>
      <c r="G37" s="50"/>
      <c r="H37" s="50"/>
      <c r="I37" s="50"/>
    </row>
    <row r="38" spans="1:9">
      <c r="A38" s="11"/>
      <c r="B38" s="20"/>
      <c r="C38" s="50"/>
      <c r="D38" s="50"/>
      <c r="E38" s="50"/>
      <c r="F38" s="50"/>
      <c r="G38" s="50"/>
      <c r="H38" s="50"/>
      <c r="I38" s="50"/>
    </row>
    <row r="39" spans="1:9">
      <c r="A39" s="11"/>
      <c r="B39" s="20"/>
      <c r="C39" s="50"/>
      <c r="D39" s="50"/>
      <c r="E39" s="50"/>
      <c r="F39" s="50"/>
      <c r="G39" s="50"/>
      <c r="H39" s="50"/>
      <c r="I39" s="50"/>
    </row>
    <row r="40" spans="1:9">
      <c r="A40" s="11"/>
      <c r="B40" s="20"/>
      <c r="C40" s="50"/>
      <c r="D40" s="50"/>
      <c r="E40" s="50"/>
      <c r="F40" s="50"/>
      <c r="G40" s="50"/>
      <c r="H40" s="50"/>
      <c r="I40" s="50"/>
    </row>
    <row r="41" spans="1:9">
      <c r="A41" s="11"/>
      <c r="B41" s="50"/>
      <c r="C41" s="50"/>
      <c r="D41" s="50"/>
      <c r="E41" s="50"/>
      <c r="F41" s="50"/>
      <c r="G41" s="50"/>
      <c r="H41" s="50"/>
      <c r="I41" s="50"/>
    </row>
    <row r="42" spans="1:9">
      <c r="A42" s="11"/>
      <c r="B42" s="20"/>
      <c r="C42" s="50"/>
      <c r="D42" s="50"/>
      <c r="E42" s="50"/>
      <c r="F42" s="50"/>
      <c r="G42" s="50"/>
      <c r="H42" s="50"/>
      <c r="I42" s="50"/>
    </row>
    <row r="43" spans="1:9">
      <c r="A43" s="50"/>
      <c r="B43" s="50"/>
      <c r="C43" s="50"/>
      <c r="D43" s="50"/>
      <c r="E43" s="50"/>
      <c r="F43" s="50"/>
      <c r="G43" s="50"/>
      <c r="H43" s="50"/>
      <c r="I43" s="50"/>
    </row>
    <row r="44" spans="1:9">
      <c r="A44" s="50"/>
      <c r="B44" s="50"/>
      <c r="C44" s="50"/>
      <c r="D44" s="50"/>
      <c r="E44" s="50"/>
      <c r="F44" s="50"/>
      <c r="G44" s="50"/>
      <c r="H44" s="50"/>
      <c r="I44" s="50"/>
    </row>
    <row r="45" spans="1:9">
      <c r="A45" s="60" t="s">
        <v>23</v>
      </c>
      <c r="B45" s="61"/>
      <c r="C45" s="50">
        <f>SUM(D30:D42)</f>
        <v>9.5</v>
      </c>
      <c r="D45" s="50"/>
      <c r="E45" s="50"/>
      <c r="F45" s="50"/>
      <c r="G45" s="50"/>
      <c r="H45" s="50"/>
      <c r="I45" s="50"/>
    </row>
  </sheetData>
  <mergeCells count="7">
    <mergeCell ref="A28:E28"/>
    <mergeCell ref="A45:B45"/>
    <mergeCell ref="C3:E3"/>
    <mergeCell ref="B5:E5"/>
    <mergeCell ref="B6:E6"/>
    <mergeCell ref="A9:E9"/>
    <mergeCell ref="A26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Ernesto Noble Almeida</cp:lastModifiedBy>
  <dcterms:created xsi:type="dcterms:W3CDTF">2013-09-14T21:21:50Z</dcterms:created>
  <dcterms:modified xsi:type="dcterms:W3CDTF">2013-09-22T22:21:21Z</dcterms:modified>
</cp:coreProperties>
</file>