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antiago\Downloads\"/>
    </mc:Choice>
  </mc:AlternateContent>
  <bookViews>
    <workbookView xWindow="0" yWindow="0" windowWidth="20400" windowHeight="7755"/>
  </bookViews>
  <sheets>
    <sheet name="Burn Down Charts" sheetId="1" r:id="rId1"/>
    <sheet name="Burn Up Charts" sheetId="2" r:id="rId2"/>
    <sheet name="Valores" sheetId="3" r:id="rId3"/>
  </sheets>
  <calcPr calcId="152511"/>
</workbook>
</file>

<file path=xl/calcChain.xml><?xml version="1.0" encoding="utf-8"?>
<calcChain xmlns="http://schemas.openxmlformats.org/spreadsheetml/2006/main">
  <c r="P19" i="3" l="1"/>
  <c r="O19" i="3"/>
  <c r="K19" i="3"/>
  <c r="P18" i="3"/>
  <c r="O18" i="3"/>
  <c r="K18" i="3"/>
  <c r="P17" i="3"/>
  <c r="O17" i="3"/>
  <c r="K17" i="3"/>
  <c r="P16" i="3"/>
  <c r="O16" i="3"/>
  <c r="K16" i="3"/>
  <c r="P15" i="3"/>
  <c r="O15" i="3"/>
  <c r="K15" i="3"/>
  <c r="P14" i="3"/>
  <c r="O14" i="3"/>
  <c r="K14" i="3"/>
  <c r="P13" i="3"/>
  <c r="O13" i="3"/>
  <c r="K13" i="3"/>
  <c r="P12" i="3"/>
  <c r="O12" i="3"/>
  <c r="K12" i="3"/>
  <c r="D12" i="3"/>
  <c r="D13" i="3" s="1"/>
  <c r="P11" i="3"/>
  <c r="O11" i="3"/>
  <c r="K11" i="3"/>
  <c r="D11" i="3"/>
  <c r="L11" i="3" s="1"/>
  <c r="P10" i="3"/>
  <c r="O10" i="3"/>
  <c r="L10" i="3"/>
  <c r="K10" i="3"/>
  <c r="P9" i="3"/>
  <c r="O9" i="3"/>
  <c r="L9" i="3"/>
  <c r="K9" i="3"/>
  <c r="P8" i="3"/>
  <c r="O8" i="3"/>
  <c r="L8" i="3"/>
  <c r="K8" i="3"/>
  <c r="P7" i="3"/>
  <c r="O7" i="3"/>
  <c r="L7" i="3"/>
  <c r="K7" i="3"/>
  <c r="P6" i="3"/>
  <c r="O6" i="3"/>
  <c r="L6" i="3"/>
  <c r="K6" i="3"/>
  <c r="P5" i="3"/>
  <c r="O5" i="3"/>
  <c r="L5" i="3"/>
  <c r="K5" i="3"/>
  <c r="L13" i="3" l="1"/>
  <c r="D14" i="3"/>
  <c r="L12" i="3"/>
  <c r="D15" i="3" l="1"/>
  <c r="L14" i="3"/>
  <c r="L15" i="3" l="1"/>
  <c r="D16" i="3"/>
  <c r="D17" i="3" l="1"/>
  <c r="L16" i="3"/>
  <c r="L17" i="3" l="1"/>
  <c r="D18" i="3"/>
  <c r="D19" i="3" l="1"/>
  <c r="L19" i="3" s="1"/>
  <c r="L18" i="3"/>
</calcChain>
</file>

<file path=xl/sharedStrings.xml><?xml version="1.0" encoding="utf-8"?>
<sst xmlns="http://schemas.openxmlformats.org/spreadsheetml/2006/main" count="20" uniqueCount="20">
  <si>
    <t>Burn Down Charts</t>
  </si>
  <si>
    <t>Burn Up Charts</t>
  </si>
  <si>
    <t>Burn Down</t>
  </si>
  <si>
    <t>Burn Up</t>
  </si>
  <si>
    <t>Por Horas Pendientes</t>
  </si>
  <si>
    <t>Por Historias Pendientes</t>
  </si>
  <si>
    <t>Por Horas Realizadas</t>
  </si>
  <si>
    <t>Por Historias Terminadas</t>
  </si>
  <si>
    <t>Dia</t>
  </si>
  <si>
    <t>Ideales</t>
  </si>
  <si>
    <t>Reales</t>
  </si>
  <si>
    <t>Dia</t>
  </si>
  <si>
    <t>Ideales</t>
  </si>
  <si>
    <t>Reales</t>
  </si>
  <si>
    <t>Dia</t>
  </si>
  <si>
    <t>Ideales</t>
  </si>
  <si>
    <t>Reales</t>
  </si>
  <si>
    <t>Dia</t>
  </si>
  <si>
    <t>Ideales</t>
  </si>
  <si>
    <t>Reales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</si>
</sst>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#"/>
  </numFmts>
  <fonts count="8" x14ac:knownFonts="1">
    <font>
      <sz val="10"/>
      <name val="Arial"/>
    </font>
    <font>
      <sz val="14"/>
      <color rgb="FFFFFFFF"/>
      <name val="Arial"/>
    </font>
    <font>
      <sz val="10"/>
      <name val="Arial"/>
    </font>
    <font>
      <b/>
      <sz val="10"/>
      <color rgb="FFFFFFFF"/>
      <name val="Arial"/>
    </font>
    <font>
      <b/>
      <sz val="10"/>
      <color rgb="FFFFFFFF"/>
      <name val="Arial"/>
    </font>
    <font>
      <b/>
      <sz val="10"/>
      <name val="Arial"/>
    </font>
    <font>
      <sz val="10"/>
      <name val="Arial"/>
    </font>
    <font>
      <b/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rgb="FF073763"/>
        <bgColor rgb="FF073763"/>
      </patternFill>
    </fill>
    <fill>
      <patternFill patternType="solid">
        <fgColor rgb="FFEFEFEF"/>
        <bgColor rgb="FFEFEFEF"/>
      </patternFill>
    </fill>
    <fill>
      <patternFill patternType="solid">
        <fgColor rgb="FF6D9EEB"/>
        <bgColor rgb="FF6D9EEB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3" borderId="1" xfId="0" applyFont="1" applyFill="1" applyBorder="1"/>
    <xf numFmtId="0" fontId="2" fillId="0" borderId="1" xfId="0" applyFont="1" applyBorder="1" applyAlignment="1">
      <alignment horizontal="center"/>
    </xf>
    <xf numFmtId="0" fontId="5" fillId="0" borderId="1" xfId="0" applyFont="1" applyBorder="1" applyAlignment="1"/>
    <xf numFmtId="0" fontId="5" fillId="0" borderId="2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64" fontId="6" fillId="0" borderId="2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2" fillId="0" borderId="1" xfId="0" applyFont="1" applyBorder="1" applyAlignment="1"/>
    <xf numFmtId="0" fontId="6" fillId="0" borderId="2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1"/>
  <c:style val="2"/>
  <c:chart>
    <c:title>
      <c:tx>
        <c:rich>
          <a:bodyPr/>
          <a:lstStyle/>
          <a:p>
            <a:pPr>
              <a:defRPr sz="1600" b="1">
                <a:solidFill>
                  <a:srgbClr val="000000"/>
                </a:solidFill>
              </a:defRPr>
            </a:pPr>
            <a:r>
              <a:rPr lang="es-ES"/>
              <a:t>Burn Down - Por Horas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1"/>
        <c:ser>
          <c:idx val="0"/>
          <c:order val="0"/>
          <c:tx>
            <c:strRef>
              <c:f>Valores!$C$4</c:f>
              <c:strCache>
                <c:ptCount val="1"/>
                <c:pt idx="0">
                  <c:v>Ideales</c:v>
                </c:pt>
              </c:strCache>
            </c:strRef>
          </c:tx>
          <c:spPr>
            <a:ln w="25400" cmpd="sng">
              <a:solidFill>
                <a:srgbClr val="4684EE"/>
              </a:solidFill>
            </a:ln>
          </c:spPr>
          <c:marker>
            <c:symbol val="none"/>
          </c:marker>
          <c:cat>
            <c:numRef>
              <c:f>Valores!$B$5:$B$19</c:f>
              <c:numCache>
                <c:formatCode>General</c:formatCode>
                <c:ptCount val="1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</c:numCache>
            </c:numRef>
          </c:cat>
          <c:val>
            <c:numRef>
              <c:f>Valores!$C$5:$C$19</c:f>
              <c:numCache>
                <c:formatCode>#,###</c:formatCode>
                <c:ptCount val="15"/>
                <c:pt idx="0" formatCode="General">
                  <c:v>290</c:v>
                </c:pt>
                <c:pt idx="1">
                  <c:v>269.27999999999997</c:v>
                </c:pt>
                <c:pt idx="2" formatCode="General">
                  <c:v>248.57159999999999</c:v>
                </c:pt>
                <c:pt idx="3" formatCode="General">
                  <c:v>227.85740000000001</c:v>
                </c:pt>
                <c:pt idx="4" formatCode="General">
                  <c:v>207.14320000000001</c:v>
                </c:pt>
                <c:pt idx="5" formatCode="General">
                  <c:v>186.429</c:v>
                </c:pt>
                <c:pt idx="6" formatCode="General">
                  <c:v>165.7148</c:v>
                </c:pt>
                <c:pt idx="7" formatCode="General">
                  <c:v>145.00059999999999</c:v>
                </c:pt>
                <c:pt idx="8" formatCode="General">
                  <c:v>124.2864</c:v>
                </c:pt>
                <c:pt idx="9" formatCode="General">
                  <c:v>103.5722</c:v>
                </c:pt>
                <c:pt idx="10" formatCode="General">
                  <c:v>82.858000000000004</c:v>
                </c:pt>
                <c:pt idx="11" formatCode="General">
                  <c:v>62.143799999999999</c:v>
                </c:pt>
                <c:pt idx="12" formatCode="General">
                  <c:v>41.429600000000001</c:v>
                </c:pt>
                <c:pt idx="13">
                  <c:v>20.714200000000002</c:v>
                </c:pt>
                <c:pt idx="14" formatCode="General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Valores!$D$4</c:f>
              <c:strCache>
                <c:ptCount val="1"/>
                <c:pt idx="0">
                  <c:v>Reales</c:v>
                </c:pt>
              </c:strCache>
            </c:strRef>
          </c:tx>
          <c:spPr>
            <a:ln w="25400" cmpd="sng">
              <a:solidFill>
                <a:srgbClr val="DC3912"/>
              </a:solidFill>
            </a:ln>
          </c:spPr>
          <c:marker>
            <c:symbol val="none"/>
          </c:marker>
          <c:cat>
            <c:numRef>
              <c:f>Valores!$B$5:$B$19</c:f>
              <c:numCache>
                <c:formatCode>General</c:formatCode>
                <c:ptCount val="1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</c:numCache>
            </c:numRef>
          </c:cat>
          <c:val>
            <c:numRef>
              <c:f>Valores!$D$5:$D$19</c:f>
              <c:numCache>
                <c:formatCode>General</c:formatCode>
                <c:ptCount val="15"/>
                <c:pt idx="0">
                  <c:v>290</c:v>
                </c:pt>
                <c:pt idx="1">
                  <c:v>289</c:v>
                </c:pt>
                <c:pt idx="2">
                  <c:v>286</c:v>
                </c:pt>
                <c:pt idx="3">
                  <c:v>261</c:v>
                </c:pt>
                <c:pt idx="4">
                  <c:v>238</c:v>
                </c:pt>
                <c:pt idx="5">
                  <c:v>213</c:v>
                </c:pt>
                <c:pt idx="6">
                  <c:v>190.5</c:v>
                </c:pt>
                <c:pt idx="7">
                  <c:v>173.5</c:v>
                </c:pt>
                <c:pt idx="8">
                  <c:v>173</c:v>
                </c:pt>
                <c:pt idx="9">
                  <c:v>165.5</c:v>
                </c:pt>
                <c:pt idx="10">
                  <c:v>149.5</c:v>
                </c:pt>
                <c:pt idx="11">
                  <c:v>114.5</c:v>
                </c:pt>
                <c:pt idx="12">
                  <c:v>99.5</c:v>
                </c:pt>
                <c:pt idx="13">
                  <c:v>75.5</c:v>
                </c:pt>
                <c:pt idx="14">
                  <c:v>53.5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5183504"/>
        <c:axId val="123236144"/>
      </c:lineChart>
      <c:catAx>
        <c:axId val="215183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Día de Iteración</a:t>
                </a:r>
              </a:p>
            </c:rich>
          </c:tx>
          <c:layout/>
          <c:overlay val="0"/>
        </c:title>
        <c:numFmt formatCode="General" sourceLinked="1"/>
        <c:majorTickMark val="cross"/>
        <c:minorTickMark val="cross"/>
        <c:tickLblPos val="nextTo"/>
        <c:txPr>
          <a:bodyPr/>
          <a:lstStyle/>
          <a:p>
            <a:pPr>
              <a:defRPr/>
            </a:pPr>
            <a:endParaRPr lang="es-ES"/>
          </a:p>
        </c:txPr>
        <c:crossAx val="123236144"/>
        <c:crosses val="autoZero"/>
        <c:auto val="1"/>
        <c:lblAlgn val="ctr"/>
        <c:lblOffset val="100"/>
        <c:noMultiLvlLbl val="1"/>
      </c:catAx>
      <c:valAx>
        <c:axId val="12323614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Horas Pendientes</a:t>
                </a:r>
              </a:p>
            </c:rich>
          </c:tx>
          <c:layout/>
          <c:overlay val="0"/>
        </c:title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>
              <a:defRPr/>
            </a:pPr>
            <a:endParaRPr lang="es-ES"/>
          </a:p>
        </c:txPr>
        <c:crossAx val="215183504"/>
        <c:crosses val="autoZero"/>
        <c:crossBetween val="between"/>
      </c:valAx>
    </c:plotArea>
    <c:legend>
      <c:legendPos val="r"/>
      <c:layout/>
      <c:overlay val="0"/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1"/>
  <c:style val="2"/>
  <c:chart>
    <c:title>
      <c:tx>
        <c:rich>
          <a:bodyPr/>
          <a:lstStyle/>
          <a:p>
            <a:pPr>
              <a:defRPr sz="1600" b="1">
                <a:solidFill>
                  <a:srgbClr val="000000"/>
                </a:solidFill>
              </a:defRPr>
            </a:pPr>
            <a:r>
              <a:rPr lang="es-ES"/>
              <a:t>Burn Down - Por Historias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1"/>
        <c:ser>
          <c:idx val="0"/>
          <c:order val="0"/>
          <c:tx>
            <c:strRef>
              <c:f>Valores!$G$4</c:f>
              <c:strCache>
                <c:ptCount val="1"/>
                <c:pt idx="0">
                  <c:v>Ideales</c:v>
                </c:pt>
              </c:strCache>
            </c:strRef>
          </c:tx>
          <c:spPr>
            <a:ln w="25400" cmpd="sng">
              <a:solidFill>
                <a:srgbClr val="4684EE"/>
              </a:solidFill>
            </a:ln>
          </c:spPr>
          <c:marker>
            <c:symbol val="none"/>
          </c:marker>
          <c:cat>
            <c:numRef>
              <c:f>Valores!$F$5:$F$19</c:f>
              <c:numCache>
                <c:formatCode>General</c:formatCode>
                <c:ptCount val="1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</c:numCache>
            </c:numRef>
          </c:cat>
          <c:val>
            <c:numRef>
              <c:f>Valores!$G$5:$G$19</c:f>
              <c:numCache>
                <c:formatCode>General</c:formatCode>
                <c:ptCount val="15"/>
                <c:pt idx="0">
                  <c:v>26</c:v>
                </c:pt>
                <c:pt idx="1">
                  <c:v>24.142900000000001</c:v>
                </c:pt>
                <c:pt idx="2">
                  <c:v>22.285799999999998</c:v>
                </c:pt>
                <c:pt idx="3" formatCode="#,###">
                  <c:v>20.428699999999999</c:v>
                </c:pt>
                <c:pt idx="4">
                  <c:v>18.5716</c:v>
                </c:pt>
                <c:pt idx="5">
                  <c:v>16.714500000000001</c:v>
                </c:pt>
                <c:pt idx="6">
                  <c:v>14.8574</c:v>
                </c:pt>
                <c:pt idx="7">
                  <c:v>13.000299999999999</c:v>
                </c:pt>
                <c:pt idx="8">
                  <c:v>11.1432</c:v>
                </c:pt>
                <c:pt idx="9">
                  <c:v>9.2860999999999994</c:v>
                </c:pt>
                <c:pt idx="10">
                  <c:v>7.4290000000000003</c:v>
                </c:pt>
                <c:pt idx="11">
                  <c:v>5.5719000000000003</c:v>
                </c:pt>
                <c:pt idx="12">
                  <c:v>3.7147999999999999</c:v>
                </c:pt>
                <c:pt idx="13">
                  <c:v>1.8571</c:v>
                </c:pt>
                <c:pt idx="1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Valores!$H$4</c:f>
              <c:strCache>
                <c:ptCount val="1"/>
                <c:pt idx="0">
                  <c:v>Reales</c:v>
                </c:pt>
              </c:strCache>
            </c:strRef>
          </c:tx>
          <c:spPr>
            <a:ln w="25400" cmpd="sng">
              <a:solidFill>
                <a:srgbClr val="DC3912"/>
              </a:solidFill>
            </a:ln>
          </c:spPr>
          <c:marker>
            <c:symbol val="none"/>
          </c:marker>
          <c:cat>
            <c:numRef>
              <c:f>Valores!$F$5:$F$19</c:f>
              <c:numCache>
                <c:formatCode>General</c:formatCode>
                <c:ptCount val="1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</c:numCache>
            </c:numRef>
          </c:cat>
          <c:val>
            <c:numRef>
              <c:f>Valores!$H$5:$H$19</c:f>
              <c:numCache>
                <c:formatCode>General</c:formatCode>
                <c:ptCount val="15"/>
                <c:pt idx="0">
                  <c:v>26</c:v>
                </c:pt>
                <c:pt idx="1">
                  <c:v>26</c:v>
                </c:pt>
                <c:pt idx="2">
                  <c:v>25</c:v>
                </c:pt>
                <c:pt idx="3">
                  <c:v>24</c:v>
                </c:pt>
                <c:pt idx="4">
                  <c:v>23</c:v>
                </c:pt>
                <c:pt idx="5">
                  <c:v>23</c:v>
                </c:pt>
                <c:pt idx="6">
                  <c:v>23</c:v>
                </c:pt>
                <c:pt idx="7">
                  <c:v>22</c:v>
                </c:pt>
                <c:pt idx="8">
                  <c:v>20</c:v>
                </c:pt>
                <c:pt idx="9">
                  <c:v>18</c:v>
                </c:pt>
                <c:pt idx="10">
                  <c:v>15</c:v>
                </c:pt>
                <c:pt idx="11">
                  <c:v>12</c:v>
                </c:pt>
                <c:pt idx="12">
                  <c:v>6</c:v>
                </c:pt>
                <c:pt idx="13">
                  <c:v>3</c:v>
                </c:pt>
                <c:pt idx="1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3499344"/>
        <c:axId val="122457296"/>
      </c:lineChart>
      <c:catAx>
        <c:axId val="123499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Dia de Iteracion</a:t>
                </a:r>
              </a:p>
            </c:rich>
          </c:tx>
          <c:layout/>
          <c:overlay val="0"/>
        </c:title>
        <c:numFmt formatCode="General" sourceLinked="1"/>
        <c:majorTickMark val="cross"/>
        <c:minorTickMark val="cross"/>
        <c:tickLblPos val="nextTo"/>
        <c:txPr>
          <a:bodyPr/>
          <a:lstStyle/>
          <a:p>
            <a:pPr>
              <a:defRPr/>
            </a:pPr>
            <a:endParaRPr lang="es-ES"/>
          </a:p>
        </c:txPr>
        <c:crossAx val="122457296"/>
        <c:crosses val="autoZero"/>
        <c:auto val="1"/>
        <c:lblAlgn val="ctr"/>
        <c:lblOffset val="100"/>
        <c:noMultiLvlLbl val="1"/>
      </c:catAx>
      <c:valAx>
        <c:axId val="12245729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Historias Pendientes</a:t>
                </a:r>
              </a:p>
            </c:rich>
          </c:tx>
          <c:layout/>
          <c:overlay val="0"/>
        </c:title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>
              <a:defRPr/>
            </a:pPr>
            <a:endParaRPr lang="es-ES"/>
          </a:p>
        </c:txPr>
        <c:crossAx val="123499344"/>
        <c:crosses val="autoZero"/>
        <c:crossBetween val="between"/>
      </c:valAx>
    </c:plotArea>
    <c:legend>
      <c:legendPos val="r"/>
      <c:layout/>
      <c:overlay val="0"/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1"/>
  <c:style val="2"/>
  <c:chart>
    <c:title>
      <c:tx>
        <c:rich>
          <a:bodyPr/>
          <a:lstStyle/>
          <a:p>
            <a:pPr>
              <a:defRPr sz="1600" b="1">
                <a:solidFill>
                  <a:srgbClr val="000000"/>
                </a:solidFill>
              </a:defRPr>
            </a:pPr>
            <a:r>
              <a:rPr lang="es-ES"/>
              <a:t>Burn Up - Por Horas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1"/>
        <c:ser>
          <c:idx val="0"/>
          <c:order val="0"/>
          <c:tx>
            <c:strRef>
              <c:f>Valores!$K$4</c:f>
              <c:strCache>
                <c:ptCount val="1"/>
                <c:pt idx="0">
                  <c:v>Ideales</c:v>
                </c:pt>
              </c:strCache>
            </c:strRef>
          </c:tx>
          <c:spPr>
            <a:ln w="25400" cmpd="sng">
              <a:solidFill>
                <a:srgbClr val="4684EE"/>
              </a:solidFill>
            </a:ln>
          </c:spPr>
          <c:marker>
            <c:symbol val="none"/>
          </c:marker>
          <c:cat>
            <c:numRef>
              <c:f>Valores!$J$5:$J$19</c:f>
              <c:numCache>
                <c:formatCode>General</c:formatCode>
                <c:ptCount val="1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</c:numCache>
            </c:numRef>
          </c:cat>
          <c:val>
            <c:numRef>
              <c:f>Valores!$K$5:$K$19</c:f>
              <c:numCache>
                <c:formatCode>General</c:formatCode>
                <c:ptCount val="15"/>
                <c:pt idx="0">
                  <c:v>0</c:v>
                </c:pt>
                <c:pt idx="1">
                  <c:v>20.720000000000027</c:v>
                </c:pt>
                <c:pt idx="2">
                  <c:v>41.428400000000011</c:v>
                </c:pt>
                <c:pt idx="3">
                  <c:v>62.142599999999987</c:v>
                </c:pt>
                <c:pt idx="4">
                  <c:v>82.856799999999993</c:v>
                </c:pt>
                <c:pt idx="5">
                  <c:v>103.571</c:v>
                </c:pt>
                <c:pt idx="6">
                  <c:v>124.2852</c:v>
                </c:pt>
                <c:pt idx="7">
                  <c:v>144.99940000000001</c:v>
                </c:pt>
                <c:pt idx="8">
                  <c:v>165.71359999999999</c:v>
                </c:pt>
                <c:pt idx="9">
                  <c:v>186.42779999999999</c:v>
                </c:pt>
                <c:pt idx="10">
                  <c:v>207.142</c:v>
                </c:pt>
                <c:pt idx="11">
                  <c:v>227.8562</c:v>
                </c:pt>
                <c:pt idx="12">
                  <c:v>248.57040000000001</c:v>
                </c:pt>
                <c:pt idx="13">
                  <c:v>269.28579999999999</c:v>
                </c:pt>
                <c:pt idx="14">
                  <c:v>290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Valores!$L$4</c:f>
              <c:strCache>
                <c:ptCount val="1"/>
                <c:pt idx="0">
                  <c:v>Reales</c:v>
                </c:pt>
              </c:strCache>
            </c:strRef>
          </c:tx>
          <c:spPr>
            <a:ln w="25400" cmpd="sng">
              <a:solidFill>
                <a:srgbClr val="DC3912"/>
              </a:solidFill>
            </a:ln>
          </c:spPr>
          <c:marker>
            <c:symbol val="none"/>
          </c:marker>
          <c:cat>
            <c:numRef>
              <c:f>Valores!$J$5:$J$19</c:f>
              <c:numCache>
                <c:formatCode>General</c:formatCode>
                <c:ptCount val="1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</c:numCache>
            </c:numRef>
          </c:cat>
          <c:val>
            <c:numRef>
              <c:f>Valores!$L$5:$L$19</c:f>
              <c:numCache>
                <c:formatCode>General</c:formatCode>
                <c:ptCount val="15"/>
                <c:pt idx="0">
                  <c:v>0</c:v>
                </c:pt>
                <c:pt idx="1">
                  <c:v>1</c:v>
                </c:pt>
                <c:pt idx="2">
                  <c:v>4</c:v>
                </c:pt>
                <c:pt idx="3">
                  <c:v>29</c:v>
                </c:pt>
                <c:pt idx="4">
                  <c:v>52</c:v>
                </c:pt>
                <c:pt idx="5">
                  <c:v>77</c:v>
                </c:pt>
                <c:pt idx="6">
                  <c:v>99.5</c:v>
                </c:pt>
                <c:pt idx="7">
                  <c:v>116.5</c:v>
                </c:pt>
                <c:pt idx="8">
                  <c:v>117</c:v>
                </c:pt>
                <c:pt idx="9">
                  <c:v>124.5</c:v>
                </c:pt>
                <c:pt idx="10">
                  <c:v>140.5</c:v>
                </c:pt>
                <c:pt idx="11">
                  <c:v>175.5</c:v>
                </c:pt>
                <c:pt idx="12">
                  <c:v>190.5</c:v>
                </c:pt>
                <c:pt idx="13">
                  <c:v>214.5</c:v>
                </c:pt>
                <c:pt idx="14">
                  <c:v>236.5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7662928"/>
        <c:axId val="217663488"/>
      </c:lineChart>
      <c:catAx>
        <c:axId val="217662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Día de Iteración</a:t>
                </a:r>
              </a:p>
            </c:rich>
          </c:tx>
          <c:layout/>
          <c:overlay val="0"/>
        </c:title>
        <c:numFmt formatCode="General" sourceLinked="1"/>
        <c:majorTickMark val="cross"/>
        <c:minorTickMark val="cross"/>
        <c:tickLblPos val="nextTo"/>
        <c:txPr>
          <a:bodyPr/>
          <a:lstStyle/>
          <a:p>
            <a:pPr>
              <a:defRPr/>
            </a:pPr>
            <a:endParaRPr lang="es-ES"/>
          </a:p>
        </c:txPr>
        <c:crossAx val="217663488"/>
        <c:crosses val="autoZero"/>
        <c:auto val="1"/>
        <c:lblAlgn val="ctr"/>
        <c:lblOffset val="100"/>
        <c:noMultiLvlLbl val="1"/>
      </c:catAx>
      <c:valAx>
        <c:axId val="21766348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Horas Realizadas</a:t>
                </a:r>
              </a:p>
            </c:rich>
          </c:tx>
          <c:layout/>
          <c:overlay val="0"/>
        </c:title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>
              <a:defRPr/>
            </a:pPr>
            <a:endParaRPr lang="es-ES"/>
          </a:p>
        </c:txPr>
        <c:crossAx val="217662928"/>
        <c:crosses val="autoZero"/>
        <c:crossBetween val="between"/>
      </c:valAx>
    </c:plotArea>
    <c:legend>
      <c:legendPos val="r"/>
      <c:layout/>
      <c:overlay val="0"/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1"/>
  <c:style val="2"/>
  <c:chart>
    <c:title>
      <c:tx>
        <c:rich>
          <a:bodyPr/>
          <a:lstStyle/>
          <a:p>
            <a:pPr>
              <a:defRPr sz="1600" b="1">
                <a:solidFill>
                  <a:srgbClr val="000000"/>
                </a:solidFill>
              </a:defRPr>
            </a:pPr>
            <a:r>
              <a:rPr lang="es-ES"/>
              <a:t>Burn Up - Por Historias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1"/>
        <c:ser>
          <c:idx val="0"/>
          <c:order val="0"/>
          <c:tx>
            <c:strRef>
              <c:f>Valores!$O$4</c:f>
              <c:strCache>
                <c:ptCount val="1"/>
                <c:pt idx="0">
                  <c:v>Ideales</c:v>
                </c:pt>
              </c:strCache>
            </c:strRef>
          </c:tx>
          <c:spPr>
            <a:ln w="25400" cmpd="sng">
              <a:solidFill>
                <a:srgbClr val="4684EE"/>
              </a:solidFill>
            </a:ln>
          </c:spPr>
          <c:marker>
            <c:symbol val="none"/>
          </c:marker>
          <c:cat>
            <c:numRef>
              <c:f>Valores!$N$5:$N$19</c:f>
              <c:numCache>
                <c:formatCode>General</c:formatCode>
                <c:ptCount val="1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</c:numCache>
            </c:numRef>
          </c:cat>
          <c:val>
            <c:numRef>
              <c:f>Valores!$O$5:$O$19</c:f>
              <c:numCache>
                <c:formatCode>General</c:formatCode>
                <c:ptCount val="15"/>
                <c:pt idx="0">
                  <c:v>0</c:v>
                </c:pt>
                <c:pt idx="1">
                  <c:v>1.8570999999999991</c:v>
                </c:pt>
                <c:pt idx="2">
                  <c:v>3.7142000000000017</c:v>
                </c:pt>
                <c:pt idx="3">
                  <c:v>5.5713000000000008</c:v>
                </c:pt>
                <c:pt idx="4">
                  <c:v>7.4283999999999999</c:v>
                </c:pt>
                <c:pt idx="5">
                  <c:v>9.285499999999999</c:v>
                </c:pt>
                <c:pt idx="6">
                  <c:v>11.1426</c:v>
                </c:pt>
                <c:pt idx="7">
                  <c:v>12.999700000000001</c:v>
                </c:pt>
                <c:pt idx="8">
                  <c:v>14.8568</c:v>
                </c:pt>
                <c:pt idx="9">
                  <c:v>16.713900000000002</c:v>
                </c:pt>
                <c:pt idx="10">
                  <c:v>18.570999999999998</c:v>
                </c:pt>
                <c:pt idx="11">
                  <c:v>20.428100000000001</c:v>
                </c:pt>
                <c:pt idx="12">
                  <c:v>22.2852</c:v>
                </c:pt>
                <c:pt idx="13">
                  <c:v>24.142900000000001</c:v>
                </c:pt>
                <c:pt idx="14">
                  <c:v>26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Valores!$P$4</c:f>
              <c:strCache>
                <c:ptCount val="1"/>
                <c:pt idx="0">
                  <c:v>Reales</c:v>
                </c:pt>
              </c:strCache>
            </c:strRef>
          </c:tx>
          <c:spPr>
            <a:ln w="25400" cmpd="sng">
              <a:solidFill>
                <a:srgbClr val="DC3912"/>
              </a:solidFill>
            </a:ln>
          </c:spPr>
          <c:marker>
            <c:symbol val="none"/>
          </c:marker>
          <c:cat>
            <c:numRef>
              <c:f>Valores!$N$5:$N$19</c:f>
              <c:numCache>
                <c:formatCode>General</c:formatCode>
                <c:ptCount val="1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</c:numCache>
            </c:numRef>
          </c:cat>
          <c:val>
            <c:numRef>
              <c:f>Valores!$P$5:$P$19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4</c:v>
                </c:pt>
                <c:pt idx="8">
                  <c:v>6</c:v>
                </c:pt>
                <c:pt idx="9">
                  <c:v>8</c:v>
                </c:pt>
                <c:pt idx="10">
                  <c:v>11</c:v>
                </c:pt>
                <c:pt idx="11">
                  <c:v>14</c:v>
                </c:pt>
                <c:pt idx="12">
                  <c:v>20</c:v>
                </c:pt>
                <c:pt idx="13">
                  <c:v>23</c:v>
                </c:pt>
                <c:pt idx="14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7666848"/>
        <c:axId val="217667408"/>
      </c:lineChart>
      <c:catAx>
        <c:axId val="217666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Dia de Iteracion</a:t>
                </a:r>
              </a:p>
            </c:rich>
          </c:tx>
          <c:layout/>
          <c:overlay val="0"/>
        </c:title>
        <c:numFmt formatCode="General" sourceLinked="1"/>
        <c:majorTickMark val="cross"/>
        <c:minorTickMark val="cross"/>
        <c:tickLblPos val="nextTo"/>
        <c:txPr>
          <a:bodyPr/>
          <a:lstStyle/>
          <a:p>
            <a:pPr>
              <a:defRPr/>
            </a:pPr>
            <a:endParaRPr lang="es-ES"/>
          </a:p>
        </c:txPr>
        <c:crossAx val="217667408"/>
        <c:crosses val="autoZero"/>
        <c:auto val="1"/>
        <c:lblAlgn val="ctr"/>
        <c:lblOffset val="100"/>
        <c:noMultiLvlLbl val="1"/>
      </c:catAx>
      <c:valAx>
        <c:axId val="21766740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Historias Pendientes</a:t>
                </a:r>
              </a:p>
            </c:rich>
          </c:tx>
          <c:layout/>
          <c:overlay val="0"/>
        </c:title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>
              <a:defRPr/>
            </a:pPr>
            <a:endParaRPr lang="es-ES"/>
          </a:p>
        </c:txPr>
        <c:crossAx val="217666848"/>
        <c:crosses val="autoZero"/>
        <c:crossBetween val="between"/>
      </c:valAx>
    </c:plotArea>
    <c:legend>
      <c:legendPos val="r"/>
      <c:layout/>
      <c:overlay val="0"/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476250" y="876300"/>
    <xdr:ext cx="5229225" cy="3533775"/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absoluteAnchor>
  <xdr:absoluteAnchor>
    <xdr:pos x="6343650" y="895350"/>
    <xdr:ext cx="5143500" cy="3533775"/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476250" y="876300"/>
    <xdr:ext cx="5229225" cy="3533775"/>
    <xdr:graphicFrame macro="">
      <xdr:nvGraphicFramePr>
        <xdr:cNvPr id="3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absoluteAnchor>
  <xdr:absoluteAnchor>
    <xdr:pos x="6343650" y="895350"/>
    <xdr:ext cx="5143500" cy="3533775"/>
    <xdr:graphicFrame macro="">
      <xdr:nvGraphicFramePr>
        <xdr:cNvPr id="4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23"/>
  <sheetViews>
    <sheetView showGridLines="0" tabSelected="1" workbookViewId="0"/>
  </sheetViews>
  <sheetFormatPr baseColWidth="10" defaultColWidth="14.42578125" defaultRowHeight="15.75" customHeight="1" x14ac:dyDescent="0.2"/>
  <cols>
    <col min="1" max="1" width="3.7109375" customWidth="1"/>
  </cols>
  <sheetData>
    <row r="2" spans="2:13" ht="26.25" customHeight="1" x14ac:dyDescent="0.2">
      <c r="B2" s="15" t="s">
        <v>0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</row>
    <row r="3" spans="2:13" ht="12.75" x14ac:dyDescent="0.2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2:13" ht="12.75" x14ac:dyDescent="0.2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2:13" ht="12.75" x14ac:dyDescent="0.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2:13" ht="12.75" x14ac:dyDescent="0.2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2:13" ht="12.75" x14ac:dyDescent="0.2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2:13" ht="12.75" x14ac:dyDescent="0.2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2:13" ht="12.75" x14ac:dyDescent="0.2"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</row>
    <row r="10" spans="2:13" ht="12.75" x14ac:dyDescent="0.2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2:13" ht="12.75" x14ac:dyDescent="0.2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2:13" ht="12.75" x14ac:dyDescent="0.2"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2:13" ht="12.75" x14ac:dyDescent="0.2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2:13" ht="12.75" x14ac:dyDescent="0.2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2:13" ht="12.75" x14ac:dyDescent="0.2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  <row r="16" spans="2:13" ht="12.75" x14ac:dyDescent="0.2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2:13" ht="12.75" x14ac:dyDescent="0.2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2:13" ht="12.75" x14ac:dyDescent="0.2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</row>
    <row r="19" spans="2:13" ht="12.75" x14ac:dyDescent="0.2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2:13" ht="12.75" x14ac:dyDescent="0.2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2:13" ht="12.75" x14ac:dyDescent="0.2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2:13" ht="12.75" x14ac:dyDescent="0.2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2:13" ht="12.75" x14ac:dyDescent="0.2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</sheetData>
  <mergeCells count="1">
    <mergeCell ref="B2:M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23"/>
  <sheetViews>
    <sheetView showGridLines="0" topLeftCell="A4" workbookViewId="0"/>
  </sheetViews>
  <sheetFormatPr baseColWidth="10" defaultColWidth="14.42578125" defaultRowHeight="15.75" customHeight="1" x14ac:dyDescent="0.2"/>
  <cols>
    <col min="1" max="1" width="3.7109375" customWidth="1"/>
  </cols>
  <sheetData>
    <row r="2" spans="2:13" ht="26.25" customHeight="1" x14ac:dyDescent="0.2">
      <c r="B2" s="15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</row>
    <row r="3" spans="2:13" ht="12.75" x14ac:dyDescent="0.2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2:13" ht="12.75" x14ac:dyDescent="0.2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2:13" ht="12.75" x14ac:dyDescent="0.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2:13" ht="12.75" x14ac:dyDescent="0.2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2:13" ht="12.75" x14ac:dyDescent="0.2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2:13" ht="12.75" x14ac:dyDescent="0.2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2:13" ht="12.75" x14ac:dyDescent="0.2"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</row>
    <row r="10" spans="2:13" ht="12.75" x14ac:dyDescent="0.2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2:13" ht="12.75" x14ac:dyDescent="0.2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2:13" ht="12.75" x14ac:dyDescent="0.2"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2:13" ht="12.75" x14ac:dyDescent="0.2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2:13" ht="12.75" x14ac:dyDescent="0.2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2:13" ht="12.75" x14ac:dyDescent="0.2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  <row r="16" spans="2:13" ht="12.75" x14ac:dyDescent="0.2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2:13" ht="12.75" x14ac:dyDescent="0.2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2:13" ht="12.75" x14ac:dyDescent="0.2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</row>
    <row r="19" spans="2:13" ht="12.75" x14ac:dyDescent="0.2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2:13" ht="12.75" x14ac:dyDescent="0.2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2:13" ht="12.75" x14ac:dyDescent="0.2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2:13" ht="12.75" x14ac:dyDescent="0.2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2:13" ht="12.75" x14ac:dyDescent="0.2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</sheetData>
  <mergeCells count="1">
    <mergeCell ref="B2:M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19"/>
  <sheetViews>
    <sheetView workbookViewId="0"/>
  </sheetViews>
  <sheetFormatPr baseColWidth="10" defaultColWidth="14.42578125" defaultRowHeight="15.75" customHeight="1" x14ac:dyDescent="0.2"/>
  <cols>
    <col min="1" max="1" width="2.7109375" customWidth="1"/>
    <col min="2" max="4" width="9.42578125" customWidth="1"/>
    <col min="5" max="5" width="2.28515625" customWidth="1"/>
    <col min="6" max="6" width="9.42578125" customWidth="1"/>
    <col min="7" max="7" width="13.28515625" customWidth="1"/>
    <col min="8" max="8" width="9.42578125" customWidth="1"/>
    <col min="9" max="9" width="4.85546875" customWidth="1"/>
    <col min="10" max="12" width="9.42578125" customWidth="1"/>
    <col min="13" max="13" width="2.28515625" customWidth="1"/>
    <col min="14" max="14" width="9.42578125" customWidth="1"/>
    <col min="15" max="15" width="14" customWidth="1"/>
    <col min="16" max="16" width="9.42578125" customWidth="1"/>
  </cols>
  <sheetData>
    <row r="1" spans="2:18" ht="6.75" customHeight="1" x14ac:dyDescent="0.2">
      <c r="B1" s="2"/>
      <c r="C1" s="2"/>
      <c r="D1" s="2"/>
      <c r="E1" s="2"/>
      <c r="F1" s="2"/>
      <c r="G1" s="2"/>
      <c r="H1" s="2"/>
    </row>
    <row r="2" spans="2:18" ht="12.75" x14ac:dyDescent="0.2">
      <c r="B2" s="17" t="s">
        <v>2</v>
      </c>
      <c r="C2" s="16"/>
      <c r="D2" s="16"/>
      <c r="E2" s="16"/>
      <c r="F2" s="16"/>
      <c r="G2" s="16"/>
      <c r="H2" s="16"/>
      <c r="J2" s="17" t="s">
        <v>3</v>
      </c>
      <c r="K2" s="16"/>
      <c r="L2" s="16"/>
      <c r="M2" s="16"/>
      <c r="N2" s="16"/>
      <c r="O2" s="16"/>
      <c r="P2" s="16"/>
    </row>
    <row r="3" spans="2:18" ht="12.75" x14ac:dyDescent="0.2">
      <c r="B3" s="18" t="s">
        <v>4</v>
      </c>
      <c r="C3" s="16"/>
      <c r="D3" s="16"/>
      <c r="E3" s="3"/>
      <c r="F3" s="18" t="s">
        <v>5</v>
      </c>
      <c r="G3" s="16"/>
      <c r="H3" s="16"/>
      <c r="J3" s="18" t="s">
        <v>6</v>
      </c>
      <c r="K3" s="16"/>
      <c r="L3" s="16"/>
      <c r="M3" s="3"/>
      <c r="N3" s="18" t="s">
        <v>7</v>
      </c>
      <c r="O3" s="16"/>
      <c r="P3" s="16"/>
    </row>
    <row r="4" spans="2:18" ht="12.75" x14ac:dyDescent="0.2">
      <c r="B4" s="4" t="s">
        <v>8</v>
      </c>
      <c r="C4" s="4" t="s">
        <v>9</v>
      </c>
      <c r="D4" s="4" t="s">
        <v>10</v>
      </c>
      <c r="E4" s="5"/>
      <c r="F4" s="4" t="s">
        <v>11</v>
      </c>
      <c r="G4" s="4" t="s">
        <v>12</v>
      </c>
      <c r="H4" s="4" t="s">
        <v>13</v>
      </c>
      <c r="I4" s="6"/>
      <c r="J4" s="4" t="s">
        <v>14</v>
      </c>
      <c r="K4" s="7" t="s">
        <v>15</v>
      </c>
      <c r="L4" s="7" t="s">
        <v>16</v>
      </c>
      <c r="M4" s="8"/>
      <c r="N4" s="4" t="s">
        <v>17</v>
      </c>
      <c r="O4" s="7" t="s">
        <v>18</v>
      </c>
      <c r="P4" s="7" t="s">
        <v>19</v>
      </c>
      <c r="Q4" s="6"/>
    </row>
    <row r="5" spans="2:18" ht="12.75" x14ac:dyDescent="0.2">
      <c r="B5" s="9">
        <v>0</v>
      </c>
      <c r="C5" s="9">
        <v>290</v>
      </c>
      <c r="D5" s="9">
        <v>290</v>
      </c>
      <c r="E5" s="5"/>
      <c r="F5" s="9">
        <v>0</v>
      </c>
      <c r="G5" s="9">
        <v>26</v>
      </c>
      <c r="H5" s="9">
        <v>26</v>
      </c>
      <c r="I5" s="6"/>
      <c r="J5" s="9">
        <v>0</v>
      </c>
      <c r="K5" s="10">
        <f t="shared" ref="K5:K19" si="0">290-C5</f>
        <v>0</v>
      </c>
      <c r="L5" s="10">
        <f t="shared" ref="L5:L19" si="1">290-D5</f>
        <v>0</v>
      </c>
      <c r="M5" s="6"/>
      <c r="N5" s="9">
        <v>0</v>
      </c>
      <c r="O5" s="10">
        <f t="shared" ref="O5:O19" si="2">26-G5</f>
        <v>0</v>
      </c>
      <c r="P5" s="10">
        <f t="shared" ref="P5:P19" si="3">26-H5</f>
        <v>0</v>
      </c>
      <c r="Q5" s="6"/>
    </row>
    <row r="6" spans="2:18" ht="12.75" x14ac:dyDescent="0.2">
      <c r="B6" s="9">
        <v>1</v>
      </c>
      <c r="C6" s="11">
        <v>269.27999999999997</v>
      </c>
      <c r="D6" s="2">
        <v>289</v>
      </c>
      <c r="E6" s="5"/>
      <c r="F6" s="9">
        <v>1</v>
      </c>
      <c r="G6" s="9">
        <v>24.142900000000001</v>
      </c>
      <c r="H6" s="9">
        <v>26</v>
      </c>
      <c r="I6" s="6"/>
      <c r="J6" s="9">
        <v>1</v>
      </c>
      <c r="K6" s="10">
        <f t="shared" si="0"/>
        <v>20.720000000000027</v>
      </c>
      <c r="L6" s="10">
        <f t="shared" si="1"/>
        <v>1</v>
      </c>
      <c r="M6" s="6"/>
      <c r="N6" s="9">
        <v>1</v>
      </c>
      <c r="O6" s="10">
        <f t="shared" si="2"/>
        <v>1.8570999999999991</v>
      </c>
      <c r="P6" s="10">
        <f t="shared" si="3"/>
        <v>0</v>
      </c>
      <c r="Q6" s="6"/>
    </row>
    <row r="7" spans="2:18" ht="12.75" x14ac:dyDescent="0.2">
      <c r="B7" s="9">
        <v>2</v>
      </c>
      <c r="C7" s="9">
        <v>248.57159999999999</v>
      </c>
      <c r="D7" s="9">
        <v>286</v>
      </c>
      <c r="E7" s="5"/>
      <c r="F7" s="9">
        <v>2</v>
      </c>
      <c r="G7" s="9">
        <v>22.285799999999998</v>
      </c>
      <c r="H7" s="9">
        <v>25</v>
      </c>
      <c r="I7" s="6"/>
      <c r="J7" s="9">
        <v>2</v>
      </c>
      <c r="K7" s="10">
        <f t="shared" si="0"/>
        <v>41.428400000000011</v>
      </c>
      <c r="L7" s="10">
        <f t="shared" si="1"/>
        <v>4</v>
      </c>
      <c r="M7" s="6"/>
      <c r="N7" s="9">
        <v>2</v>
      </c>
      <c r="O7" s="10">
        <f t="shared" si="2"/>
        <v>3.7142000000000017</v>
      </c>
      <c r="P7" s="10">
        <f t="shared" si="3"/>
        <v>1</v>
      </c>
      <c r="Q7" s="6"/>
    </row>
    <row r="8" spans="2:18" ht="12.75" x14ac:dyDescent="0.2">
      <c r="B8" s="9">
        <v>3</v>
      </c>
      <c r="C8" s="9">
        <v>227.85740000000001</v>
      </c>
      <c r="D8" s="9">
        <v>261</v>
      </c>
      <c r="E8" s="5"/>
      <c r="F8" s="9">
        <v>3</v>
      </c>
      <c r="G8" s="11">
        <v>20.428699999999999</v>
      </c>
      <c r="H8" s="9">
        <v>24</v>
      </c>
      <c r="I8" s="6"/>
      <c r="J8" s="9">
        <v>3</v>
      </c>
      <c r="K8" s="10">
        <f t="shared" si="0"/>
        <v>62.142599999999987</v>
      </c>
      <c r="L8" s="10">
        <f t="shared" si="1"/>
        <v>29</v>
      </c>
      <c r="M8" s="6"/>
      <c r="N8" s="9">
        <v>3</v>
      </c>
      <c r="O8" s="10">
        <f t="shared" si="2"/>
        <v>5.5713000000000008</v>
      </c>
      <c r="P8" s="10">
        <f t="shared" si="3"/>
        <v>2</v>
      </c>
      <c r="Q8" s="6"/>
    </row>
    <row r="9" spans="2:18" ht="12.75" x14ac:dyDescent="0.2">
      <c r="B9" s="9">
        <v>4</v>
      </c>
      <c r="C9" s="9">
        <v>207.14320000000001</v>
      </c>
      <c r="D9" s="9">
        <v>238</v>
      </c>
      <c r="E9" s="5"/>
      <c r="F9" s="9">
        <v>4</v>
      </c>
      <c r="G9" s="9">
        <v>18.5716</v>
      </c>
      <c r="H9" s="9">
        <v>23</v>
      </c>
      <c r="I9" s="6"/>
      <c r="J9" s="9">
        <v>4</v>
      </c>
      <c r="K9" s="10">
        <f t="shared" si="0"/>
        <v>82.856799999999993</v>
      </c>
      <c r="L9" s="10">
        <f t="shared" si="1"/>
        <v>52</v>
      </c>
      <c r="M9" s="6"/>
      <c r="N9" s="9">
        <v>4</v>
      </c>
      <c r="O9" s="10">
        <f t="shared" si="2"/>
        <v>7.4283999999999999</v>
      </c>
      <c r="P9" s="10">
        <f t="shared" si="3"/>
        <v>3</v>
      </c>
      <c r="Q9" s="6"/>
    </row>
    <row r="10" spans="2:18" ht="12.75" x14ac:dyDescent="0.2">
      <c r="B10" s="9">
        <v>5</v>
      </c>
      <c r="C10" s="9">
        <v>186.429</v>
      </c>
      <c r="D10" s="9">
        <v>213</v>
      </c>
      <c r="E10" s="12"/>
      <c r="F10" s="9">
        <v>5</v>
      </c>
      <c r="G10" s="9">
        <v>16.714500000000001</v>
      </c>
      <c r="H10" s="9">
        <v>23</v>
      </c>
      <c r="I10" s="6"/>
      <c r="J10" s="9">
        <v>5</v>
      </c>
      <c r="K10" s="10">
        <f t="shared" si="0"/>
        <v>103.571</v>
      </c>
      <c r="L10" s="10">
        <f t="shared" si="1"/>
        <v>77</v>
      </c>
      <c r="M10" s="6"/>
      <c r="N10" s="9">
        <v>5</v>
      </c>
      <c r="O10" s="10">
        <f t="shared" si="2"/>
        <v>9.285499999999999</v>
      </c>
      <c r="P10" s="10">
        <f t="shared" si="3"/>
        <v>3</v>
      </c>
      <c r="Q10" s="6"/>
      <c r="R10" s="13"/>
    </row>
    <row r="11" spans="2:18" ht="12.75" x14ac:dyDescent="0.2">
      <c r="B11" s="9">
        <v>6</v>
      </c>
      <c r="C11" s="9">
        <v>165.7148</v>
      </c>
      <c r="D11" s="9">
        <f>D10-22.5</f>
        <v>190.5</v>
      </c>
      <c r="E11" s="12"/>
      <c r="F11" s="9">
        <v>6</v>
      </c>
      <c r="G11" s="9">
        <v>14.8574</v>
      </c>
      <c r="H11" s="9">
        <v>23</v>
      </c>
      <c r="I11" s="6"/>
      <c r="J11" s="9">
        <v>6</v>
      </c>
      <c r="K11" s="10">
        <f t="shared" si="0"/>
        <v>124.2852</v>
      </c>
      <c r="L11" s="10">
        <f t="shared" si="1"/>
        <v>99.5</v>
      </c>
      <c r="M11" s="6"/>
      <c r="N11" s="9">
        <v>6</v>
      </c>
      <c r="O11" s="10">
        <f t="shared" si="2"/>
        <v>11.1426</v>
      </c>
      <c r="P11" s="10">
        <f t="shared" si="3"/>
        <v>3</v>
      </c>
      <c r="Q11" s="6"/>
    </row>
    <row r="12" spans="2:18" ht="12.75" x14ac:dyDescent="0.2">
      <c r="B12" s="9">
        <v>7</v>
      </c>
      <c r="C12" s="9">
        <v>145.00059999999999</v>
      </c>
      <c r="D12" s="9">
        <f>D11-17</f>
        <v>173.5</v>
      </c>
      <c r="E12" s="12"/>
      <c r="F12" s="9">
        <v>7</v>
      </c>
      <c r="G12" s="9">
        <v>13.000299999999999</v>
      </c>
      <c r="H12" s="9">
        <v>22</v>
      </c>
      <c r="I12" s="6"/>
      <c r="J12" s="9">
        <v>7</v>
      </c>
      <c r="K12" s="10">
        <f t="shared" si="0"/>
        <v>144.99940000000001</v>
      </c>
      <c r="L12" s="10">
        <f t="shared" si="1"/>
        <v>116.5</v>
      </c>
      <c r="M12" s="6"/>
      <c r="N12" s="9">
        <v>7</v>
      </c>
      <c r="O12" s="10">
        <f t="shared" si="2"/>
        <v>12.999700000000001</v>
      </c>
      <c r="P12" s="10">
        <f t="shared" si="3"/>
        <v>4</v>
      </c>
      <c r="Q12" s="6"/>
    </row>
    <row r="13" spans="2:18" ht="12.75" x14ac:dyDescent="0.2">
      <c r="B13" s="9">
        <v>8</v>
      </c>
      <c r="C13" s="9">
        <v>124.2864</v>
      </c>
      <c r="D13" s="9">
        <f>D12-0.5</f>
        <v>173</v>
      </c>
      <c r="E13" s="12"/>
      <c r="F13" s="9">
        <v>8</v>
      </c>
      <c r="G13" s="9">
        <v>11.1432</v>
      </c>
      <c r="H13" s="9">
        <v>20</v>
      </c>
      <c r="I13" s="6"/>
      <c r="J13" s="9">
        <v>8</v>
      </c>
      <c r="K13" s="10">
        <f t="shared" si="0"/>
        <v>165.71359999999999</v>
      </c>
      <c r="L13" s="10">
        <f t="shared" si="1"/>
        <v>117</v>
      </c>
      <c r="M13" s="6"/>
      <c r="N13" s="9">
        <v>8</v>
      </c>
      <c r="O13" s="10">
        <f t="shared" si="2"/>
        <v>14.8568</v>
      </c>
      <c r="P13" s="10">
        <f t="shared" si="3"/>
        <v>6</v>
      </c>
      <c r="Q13" s="6"/>
    </row>
    <row r="14" spans="2:18" ht="12.75" x14ac:dyDescent="0.2">
      <c r="B14" s="9">
        <v>9</v>
      </c>
      <c r="C14" s="9">
        <v>103.5722</v>
      </c>
      <c r="D14" s="14">
        <f>D13-7.5</f>
        <v>165.5</v>
      </c>
      <c r="E14" s="12"/>
      <c r="F14" s="9">
        <v>9</v>
      </c>
      <c r="G14" s="9">
        <v>9.2860999999999994</v>
      </c>
      <c r="H14" s="9">
        <v>18</v>
      </c>
      <c r="I14" s="6"/>
      <c r="J14" s="9">
        <v>9</v>
      </c>
      <c r="K14" s="10">
        <f t="shared" si="0"/>
        <v>186.42779999999999</v>
      </c>
      <c r="L14" s="10">
        <f t="shared" si="1"/>
        <v>124.5</v>
      </c>
      <c r="M14" s="6"/>
      <c r="N14" s="9">
        <v>9</v>
      </c>
      <c r="O14" s="10">
        <f t="shared" si="2"/>
        <v>16.713900000000002</v>
      </c>
      <c r="P14" s="10">
        <f t="shared" si="3"/>
        <v>8</v>
      </c>
      <c r="Q14" s="6"/>
    </row>
    <row r="15" spans="2:18" ht="12.75" x14ac:dyDescent="0.2">
      <c r="B15" s="9">
        <v>10</v>
      </c>
      <c r="C15" s="9">
        <v>82.858000000000004</v>
      </c>
      <c r="D15" s="14">
        <f>D14-16</f>
        <v>149.5</v>
      </c>
      <c r="E15" s="12"/>
      <c r="F15" s="9">
        <v>10</v>
      </c>
      <c r="G15" s="9">
        <v>7.4290000000000003</v>
      </c>
      <c r="H15" s="9">
        <v>15</v>
      </c>
      <c r="I15" s="6"/>
      <c r="J15" s="9">
        <v>10</v>
      </c>
      <c r="K15" s="10">
        <f t="shared" si="0"/>
        <v>207.142</v>
      </c>
      <c r="L15" s="10">
        <f t="shared" si="1"/>
        <v>140.5</v>
      </c>
      <c r="M15" s="6"/>
      <c r="N15" s="9">
        <v>10</v>
      </c>
      <c r="O15" s="10">
        <f t="shared" si="2"/>
        <v>18.570999999999998</v>
      </c>
      <c r="P15" s="10">
        <f t="shared" si="3"/>
        <v>11</v>
      </c>
      <c r="Q15" s="6"/>
    </row>
    <row r="16" spans="2:18" ht="12.75" x14ac:dyDescent="0.2">
      <c r="B16" s="9">
        <v>11</v>
      </c>
      <c r="C16" s="9">
        <v>62.143799999999999</v>
      </c>
      <c r="D16" s="14">
        <f>D15-35</f>
        <v>114.5</v>
      </c>
      <c r="E16" s="12"/>
      <c r="F16" s="9">
        <v>11</v>
      </c>
      <c r="G16" s="9">
        <v>5.5719000000000003</v>
      </c>
      <c r="H16" s="9">
        <v>12</v>
      </c>
      <c r="I16" s="6"/>
      <c r="J16" s="9">
        <v>11</v>
      </c>
      <c r="K16" s="10">
        <f t="shared" si="0"/>
        <v>227.8562</v>
      </c>
      <c r="L16" s="10">
        <f t="shared" si="1"/>
        <v>175.5</v>
      </c>
      <c r="M16" s="6"/>
      <c r="N16" s="9">
        <v>11</v>
      </c>
      <c r="O16" s="10">
        <f t="shared" si="2"/>
        <v>20.428100000000001</v>
      </c>
      <c r="P16" s="10">
        <f t="shared" si="3"/>
        <v>14</v>
      </c>
      <c r="Q16" s="6"/>
    </row>
    <row r="17" spans="2:17" ht="12.75" x14ac:dyDescent="0.2">
      <c r="B17" s="9">
        <v>12</v>
      </c>
      <c r="C17" s="9">
        <v>41.429600000000001</v>
      </c>
      <c r="D17" s="14">
        <f>D16-15</f>
        <v>99.5</v>
      </c>
      <c r="E17" s="12"/>
      <c r="F17" s="9">
        <v>12</v>
      </c>
      <c r="G17" s="9">
        <v>3.7147999999999999</v>
      </c>
      <c r="H17" s="9">
        <v>6</v>
      </c>
      <c r="I17" s="6"/>
      <c r="J17" s="9">
        <v>12</v>
      </c>
      <c r="K17" s="10">
        <f t="shared" si="0"/>
        <v>248.57040000000001</v>
      </c>
      <c r="L17" s="10">
        <f t="shared" si="1"/>
        <v>190.5</v>
      </c>
      <c r="M17" s="6"/>
      <c r="N17" s="9">
        <v>12</v>
      </c>
      <c r="O17" s="10">
        <f t="shared" si="2"/>
        <v>22.2852</v>
      </c>
      <c r="P17" s="10">
        <f t="shared" si="3"/>
        <v>20</v>
      </c>
      <c r="Q17" s="6"/>
    </row>
    <row r="18" spans="2:17" ht="12.75" x14ac:dyDescent="0.2">
      <c r="B18" s="9">
        <v>13</v>
      </c>
      <c r="C18" s="11">
        <v>20.714200000000002</v>
      </c>
      <c r="D18" s="14">
        <f>D17-24</f>
        <v>75.5</v>
      </c>
      <c r="E18" s="12"/>
      <c r="F18" s="9">
        <v>13</v>
      </c>
      <c r="G18" s="9">
        <v>1.8571</v>
      </c>
      <c r="H18" s="9">
        <v>3</v>
      </c>
      <c r="I18" s="6"/>
      <c r="J18" s="9">
        <v>13</v>
      </c>
      <c r="K18" s="10">
        <f t="shared" si="0"/>
        <v>269.28579999999999</v>
      </c>
      <c r="L18" s="10">
        <f t="shared" si="1"/>
        <v>214.5</v>
      </c>
      <c r="M18" s="6"/>
      <c r="N18" s="9">
        <v>13</v>
      </c>
      <c r="O18" s="10">
        <f t="shared" si="2"/>
        <v>24.142900000000001</v>
      </c>
      <c r="P18" s="10">
        <f t="shared" si="3"/>
        <v>23</v>
      </c>
      <c r="Q18" s="6"/>
    </row>
    <row r="19" spans="2:17" ht="12.75" x14ac:dyDescent="0.2">
      <c r="B19" s="9">
        <v>14</v>
      </c>
      <c r="C19" s="9">
        <v>0</v>
      </c>
      <c r="D19" s="14">
        <f>D18-22</f>
        <v>53.5</v>
      </c>
      <c r="E19" s="12"/>
      <c r="F19" s="9">
        <v>14</v>
      </c>
      <c r="G19" s="9">
        <v>0</v>
      </c>
      <c r="H19" s="9">
        <v>0</v>
      </c>
      <c r="I19" s="6"/>
      <c r="J19" s="9">
        <v>14</v>
      </c>
      <c r="K19" s="10">
        <f t="shared" si="0"/>
        <v>290</v>
      </c>
      <c r="L19" s="10">
        <f t="shared" si="1"/>
        <v>236.5</v>
      </c>
      <c r="M19" s="6"/>
      <c r="N19" s="9">
        <v>14</v>
      </c>
      <c r="O19" s="10">
        <f t="shared" si="2"/>
        <v>26</v>
      </c>
      <c r="P19" s="10">
        <f t="shared" si="3"/>
        <v>26</v>
      </c>
      <c r="Q19" s="6"/>
    </row>
  </sheetData>
  <mergeCells count="6">
    <mergeCell ref="B2:H2"/>
    <mergeCell ref="B3:D3"/>
    <mergeCell ref="F3:H3"/>
    <mergeCell ref="J2:P2"/>
    <mergeCell ref="J3:L3"/>
    <mergeCell ref="N3:P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Burn Down Charts</vt:lpstr>
      <vt:lpstr>Burn Up Charts</vt:lpstr>
      <vt:lpstr>Valores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Santiago</dc:creator>
  <cp:lastModifiedBy>Santiago</cp:lastModifiedBy>
  <dcterms:created xsi:type="dcterms:W3CDTF">2014-10-14T00:50:11Z</dcterms:created>
  <dcterms:modified xsi:type="dcterms:W3CDTF">2014-10-14T00:50:11Z</dcterms:modified>
</cp:coreProperties>
</file>